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Trang\Desktop\"/>
    </mc:Choice>
  </mc:AlternateContent>
  <xr:revisionPtr revIDLastSave="0" documentId="8_{1F59ACD4-54AC-4ED2-9B34-031D2CC3658D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ky II" sheetId="3" r:id="rId1"/>
  </sheets>
  <definedNames>
    <definedName name="_xlnm._FilterDatabase" localSheetId="0" hidden="1">'ky II'!$A$6:$WVR$736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AB522" i="3" l="1"/>
  <c r="P8" i="3" l="1"/>
  <c r="V680" i="3" l="1"/>
  <c r="P680" i="3"/>
  <c r="P652" i="3"/>
  <c r="P577" i="3"/>
  <c r="P581" i="3"/>
  <c r="P580" i="3"/>
  <c r="N167" i="3"/>
  <c r="P477" i="3"/>
  <c r="N477" i="3"/>
  <c r="P449" i="3"/>
  <c r="V91" i="3"/>
  <c r="V93" i="3"/>
  <c r="P93" i="3"/>
  <c r="S301" i="3"/>
  <c r="S441" i="3"/>
  <c r="S438" i="3"/>
  <c r="S435" i="3"/>
  <c r="S434" i="3"/>
  <c r="S652" i="3"/>
  <c r="S655" i="3"/>
  <c r="S659" i="3"/>
  <c r="S650" i="3"/>
  <c r="S649" i="3"/>
  <c r="P636" i="3"/>
  <c r="P638" i="3"/>
  <c r="J639" i="3"/>
  <c r="P613" i="3"/>
  <c r="V401" i="3"/>
  <c r="P257" i="3"/>
  <c r="J397" i="3"/>
  <c r="P51" i="3"/>
  <c r="P593" i="3"/>
  <c r="P589" i="3"/>
  <c r="P594" i="3"/>
  <c r="P559" i="3"/>
  <c r="N61" i="3"/>
  <c r="N60" i="3"/>
  <c r="N58" i="3"/>
  <c r="P475" i="3"/>
  <c r="V475" i="3"/>
  <c r="V368" i="3"/>
  <c r="P363" i="3"/>
  <c r="V361" i="3"/>
  <c r="J577" i="3"/>
  <c r="P125" i="3"/>
  <c r="V125" i="3"/>
  <c r="V616" i="3"/>
  <c r="V547" i="3" l="1"/>
  <c r="P547" i="3"/>
  <c r="P252" i="3"/>
  <c r="V522" i="3" l="1"/>
  <c r="N201" i="3" l="1"/>
  <c r="V206" i="3"/>
  <c r="N409" i="3"/>
  <c r="V407" i="3"/>
  <c r="N407" i="3"/>
  <c r="N400" i="3"/>
  <c r="V399" i="3"/>
  <c r="V400" i="3"/>
  <c r="V394" i="3"/>
  <c r="S40" i="3" l="1"/>
  <c r="J394" i="3"/>
  <c r="V48" i="3"/>
  <c r="N165" i="3"/>
  <c r="P480" i="3"/>
  <c r="AB189" i="3"/>
  <c r="V587" i="3"/>
  <c r="P17" i="3"/>
  <c r="P16" i="3"/>
  <c r="S609" i="3"/>
  <c r="AC734" i="3" l="1"/>
  <c r="Z112" i="3" l="1"/>
  <c r="Z105" i="3"/>
  <c r="Z101" i="3"/>
  <c r="Z104" i="3"/>
  <c r="Z91" i="3"/>
  <c r="AA690" i="3" l="1"/>
  <c r="AC690" i="3" s="1"/>
  <c r="N116" i="3"/>
  <c r="N115" i="3"/>
  <c r="AA115" i="3" s="1"/>
  <c r="AC115" i="3" s="1"/>
  <c r="AA9" i="3"/>
  <c r="AC9" i="3" s="1"/>
  <c r="AA10" i="3"/>
  <c r="AC10" i="3" s="1"/>
  <c r="AA11" i="3"/>
  <c r="AC11" i="3" s="1"/>
  <c r="AA12" i="3"/>
  <c r="AC12" i="3" s="1"/>
  <c r="AA13" i="3"/>
  <c r="AC13" i="3" s="1"/>
  <c r="AA14" i="3"/>
  <c r="AC14" i="3" s="1"/>
  <c r="AA15" i="3"/>
  <c r="AC15" i="3" s="1"/>
  <c r="AA16" i="3"/>
  <c r="AC16" i="3" s="1"/>
  <c r="AA17" i="3"/>
  <c r="AC17" i="3" s="1"/>
  <c r="AA18" i="3"/>
  <c r="AC18" i="3" s="1"/>
  <c r="AA19" i="3"/>
  <c r="AC19" i="3" s="1"/>
  <c r="AA20" i="3"/>
  <c r="AC20" i="3" s="1"/>
  <c r="AA21" i="3"/>
  <c r="AC21" i="3" s="1"/>
  <c r="AA22" i="3"/>
  <c r="AC22" i="3" s="1"/>
  <c r="AA23" i="3"/>
  <c r="AC23" i="3" s="1"/>
  <c r="AA24" i="3"/>
  <c r="AC24" i="3" s="1"/>
  <c r="AA25" i="3"/>
  <c r="AC25" i="3" s="1"/>
  <c r="AA26" i="3"/>
  <c r="AC26" i="3" s="1"/>
  <c r="AA27" i="3"/>
  <c r="AC27" i="3" s="1"/>
  <c r="AA28" i="3"/>
  <c r="AC28" i="3" s="1"/>
  <c r="AA29" i="3"/>
  <c r="AC29" i="3" s="1"/>
  <c r="AA30" i="3"/>
  <c r="AC30" i="3" s="1"/>
  <c r="AA31" i="3"/>
  <c r="AC31" i="3" s="1"/>
  <c r="AA32" i="3"/>
  <c r="AC32" i="3" s="1"/>
  <c r="AA33" i="3"/>
  <c r="AC33" i="3" s="1"/>
  <c r="AA34" i="3"/>
  <c r="AC34" i="3" s="1"/>
  <c r="AA35" i="3"/>
  <c r="AC35" i="3" s="1"/>
  <c r="AA36" i="3"/>
  <c r="AC36" i="3" s="1"/>
  <c r="AA37" i="3"/>
  <c r="AC37" i="3" s="1"/>
  <c r="AA38" i="3"/>
  <c r="AC38" i="3" s="1"/>
  <c r="AA39" i="3"/>
  <c r="AC39" i="3" s="1"/>
  <c r="AA40" i="3"/>
  <c r="AC40" i="3" s="1"/>
  <c r="AA41" i="3"/>
  <c r="AC41" i="3" s="1"/>
  <c r="AA42" i="3"/>
  <c r="AC42" i="3" s="1"/>
  <c r="AA43" i="3"/>
  <c r="AC43" i="3" s="1"/>
  <c r="AA44" i="3"/>
  <c r="AC44" i="3" s="1"/>
  <c r="AA45" i="3"/>
  <c r="AC45" i="3" s="1"/>
  <c r="AA46" i="3"/>
  <c r="AC46" i="3" s="1"/>
  <c r="AA47" i="3"/>
  <c r="AC47" i="3" s="1"/>
  <c r="AA48" i="3"/>
  <c r="AC48" i="3" s="1"/>
  <c r="AA49" i="3"/>
  <c r="AC49" i="3" s="1"/>
  <c r="AA50" i="3"/>
  <c r="AC50" i="3" s="1"/>
  <c r="AA51" i="3"/>
  <c r="AC51" i="3" s="1"/>
  <c r="AA52" i="3"/>
  <c r="AC52" i="3" s="1"/>
  <c r="AA53" i="3"/>
  <c r="AC53" i="3" s="1"/>
  <c r="AA54" i="3"/>
  <c r="AC54" i="3" s="1"/>
  <c r="AA55" i="3"/>
  <c r="AC55" i="3" s="1"/>
  <c r="AA56" i="3"/>
  <c r="AC56" i="3" s="1"/>
  <c r="AA57" i="3"/>
  <c r="AC57" i="3" s="1"/>
  <c r="AA58" i="3"/>
  <c r="AC58" i="3" s="1"/>
  <c r="AA59" i="3"/>
  <c r="AC59" i="3" s="1"/>
  <c r="AA60" i="3"/>
  <c r="AC60" i="3" s="1"/>
  <c r="AA61" i="3"/>
  <c r="AC61" i="3" s="1"/>
  <c r="AA62" i="3"/>
  <c r="AC62" i="3" s="1"/>
  <c r="AA63" i="3"/>
  <c r="AC63" i="3" s="1"/>
  <c r="AA64" i="3"/>
  <c r="AC64" i="3" s="1"/>
  <c r="AA65" i="3"/>
  <c r="AC65" i="3" s="1"/>
  <c r="AA66" i="3"/>
  <c r="AC66" i="3" s="1"/>
  <c r="AA67" i="3"/>
  <c r="AC67" i="3" s="1"/>
  <c r="AA68" i="3"/>
  <c r="AC68" i="3" s="1"/>
  <c r="AA69" i="3"/>
  <c r="AC69" i="3" s="1"/>
  <c r="AA70" i="3"/>
  <c r="AC70" i="3" s="1"/>
  <c r="AA71" i="3"/>
  <c r="AC71" i="3" s="1"/>
  <c r="AA72" i="3"/>
  <c r="AC72" i="3" s="1"/>
  <c r="AA73" i="3"/>
  <c r="AC73" i="3" s="1"/>
  <c r="AA74" i="3"/>
  <c r="AC74" i="3" s="1"/>
  <c r="AA75" i="3"/>
  <c r="AC75" i="3" s="1"/>
  <c r="AA76" i="3"/>
  <c r="AC76" i="3" s="1"/>
  <c r="AA77" i="3"/>
  <c r="AC77" i="3" s="1"/>
  <c r="AA78" i="3"/>
  <c r="AC78" i="3" s="1"/>
  <c r="AA79" i="3"/>
  <c r="AC79" i="3" s="1"/>
  <c r="AA80" i="3"/>
  <c r="AC80" i="3" s="1"/>
  <c r="AA81" i="3"/>
  <c r="AC81" i="3" s="1"/>
  <c r="AA82" i="3"/>
  <c r="AC82" i="3" s="1"/>
  <c r="AA83" i="3"/>
  <c r="AC83" i="3" s="1"/>
  <c r="AA84" i="3"/>
  <c r="AC84" i="3" s="1"/>
  <c r="AA85" i="3"/>
  <c r="AC85" i="3" s="1"/>
  <c r="AA86" i="3"/>
  <c r="AC86" i="3" s="1"/>
  <c r="AA87" i="3"/>
  <c r="AC87" i="3" s="1"/>
  <c r="AA88" i="3"/>
  <c r="AC88" i="3" s="1"/>
  <c r="AA89" i="3"/>
  <c r="AC89" i="3" s="1"/>
  <c r="AA90" i="3"/>
  <c r="AC90" i="3" s="1"/>
  <c r="AA91" i="3"/>
  <c r="AC91" i="3" s="1"/>
  <c r="AA92" i="3"/>
  <c r="AC92" i="3" s="1"/>
  <c r="AA93" i="3"/>
  <c r="AC93" i="3" s="1"/>
  <c r="AA94" i="3"/>
  <c r="AC94" i="3" s="1"/>
  <c r="AA95" i="3"/>
  <c r="AC95" i="3" s="1"/>
  <c r="AA96" i="3"/>
  <c r="AC96" i="3" s="1"/>
  <c r="AA97" i="3"/>
  <c r="AC97" i="3" s="1"/>
  <c r="AA98" i="3"/>
  <c r="AC98" i="3" s="1"/>
  <c r="AA99" i="3"/>
  <c r="AC99" i="3" s="1"/>
  <c r="AA100" i="3"/>
  <c r="AC100" i="3" s="1"/>
  <c r="AA101" i="3"/>
  <c r="AC101" i="3" s="1"/>
  <c r="AA102" i="3"/>
  <c r="AC102" i="3" s="1"/>
  <c r="AA103" i="3"/>
  <c r="AC103" i="3" s="1"/>
  <c r="AA104" i="3"/>
  <c r="AC104" i="3" s="1"/>
  <c r="AA105" i="3"/>
  <c r="AC105" i="3" s="1"/>
  <c r="AA106" i="3"/>
  <c r="AC106" i="3" s="1"/>
  <c r="AA107" i="3"/>
  <c r="AC107" i="3" s="1"/>
  <c r="AA108" i="3"/>
  <c r="AC108" i="3" s="1"/>
  <c r="AA109" i="3"/>
  <c r="AC109" i="3" s="1"/>
  <c r="AA110" i="3"/>
  <c r="AC110" i="3" s="1"/>
  <c r="AA111" i="3"/>
  <c r="AC111" i="3" s="1"/>
  <c r="AA112" i="3"/>
  <c r="AC112" i="3" s="1"/>
  <c r="AA113" i="3"/>
  <c r="AC113" i="3" s="1"/>
  <c r="AA114" i="3"/>
  <c r="AC114" i="3" s="1"/>
  <c r="AA116" i="3"/>
  <c r="AC116" i="3" s="1"/>
  <c r="AA117" i="3"/>
  <c r="AC117" i="3" s="1"/>
  <c r="AA118" i="3"/>
  <c r="AC118" i="3" s="1"/>
  <c r="AA119" i="3"/>
  <c r="AC119" i="3" s="1"/>
  <c r="AA120" i="3"/>
  <c r="AC120" i="3" s="1"/>
  <c r="AA121" i="3"/>
  <c r="AC121" i="3" s="1"/>
  <c r="AA122" i="3"/>
  <c r="AC122" i="3" s="1"/>
  <c r="AA123" i="3"/>
  <c r="AC123" i="3" s="1"/>
  <c r="AA124" i="3"/>
  <c r="AC124" i="3" s="1"/>
  <c r="AA125" i="3"/>
  <c r="AC125" i="3" s="1"/>
  <c r="AA126" i="3"/>
  <c r="AC126" i="3" s="1"/>
  <c r="AA127" i="3"/>
  <c r="AC127" i="3" s="1"/>
  <c r="AA128" i="3"/>
  <c r="AC128" i="3" s="1"/>
  <c r="AA129" i="3"/>
  <c r="AC129" i="3" s="1"/>
  <c r="AA130" i="3"/>
  <c r="AC130" i="3" s="1"/>
  <c r="AA131" i="3"/>
  <c r="AC131" i="3" s="1"/>
  <c r="AA132" i="3"/>
  <c r="AC132" i="3" s="1"/>
  <c r="AA133" i="3"/>
  <c r="AC133" i="3" s="1"/>
  <c r="AA134" i="3"/>
  <c r="AC134" i="3" s="1"/>
  <c r="AA135" i="3"/>
  <c r="AC135" i="3" s="1"/>
  <c r="AA136" i="3"/>
  <c r="AC136" i="3" s="1"/>
  <c r="AA137" i="3"/>
  <c r="AC137" i="3" s="1"/>
  <c r="AA138" i="3"/>
  <c r="AC138" i="3" s="1"/>
  <c r="AA139" i="3"/>
  <c r="AC139" i="3" s="1"/>
  <c r="AA140" i="3"/>
  <c r="AC140" i="3" s="1"/>
  <c r="AA141" i="3"/>
  <c r="AC141" i="3" s="1"/>
  <c r="AA142" i="3"/>
  <c r="AC142" i="3" s="1"/>
  <c r="AA143" i="3"/>
  <c r="AC143" i="3" s="1"/>
  <c r="AA144" i="3"/>
  <c r="AC144" i="3" s="1"/>
  <c r="AA145" i="3"/>
  <c r="AC145" i="3" s="1"/>
  <c r="AA146" i="3"/>
  <c r="AC146" i="3" s="1"/>
  <c r="AA147" i="3"/>
  <c r="AC147" i="3" s="1"/>
  <c r="AA148" i="3"/>
  <c r="AC148" i="3" s="1"/>
  <c r="AA149" i="3"/>
  <c r="AC149" i="3" s="1"/>
  <c r="AA150" i="3"/>
  <c r="AC150" i="3" s="1"/>
  <c r="AA151" i="3"/>
  <c r="AC151" i="3" s="1"/>
  <c r="AA152" i="3"/>
  <c r="AC152" i="3" s="1"/>
  <c r="AA153" i="3"/>
  <c r="AC153" i="3" s="1"/>
  <c r="AA154" i="3"/>
  <c r="AC154" i="3" s="1"/>
  <c r="AA155" i="3"/>
  <c r="AC155" i="3" s="1"/>
  <c r="AA156" i="3"/>
  <c r="AC156" i="3" s="1"/>
  <c r="AA157" i="3"/>
  <c r="AC157" i="3" s="1"/>
  <c r="AA158" i="3"/>
  <c r="AC158" i="3" s="1"/>
  <c r="AA159" i="3"/>
  <c r="AC159" i="3" s="1"/>
  <c r="AA160" i="3"/>
  <c r="AC160" i="3" s="1"/>
  <c r="AA161" i="3"/>
  <c r="AC161" i="3" s="1"/>
  <c r="AA162" i="3"/>
  <c r="AC162" i="3" s="1"/>
  <c r="AA163" i="3"/>
  <c r="AC163" i="3" s="1"/>
  <c r="AA164" i="3"/>
  <c r="AC164" i="3" s="1"/>
  <c r="AA165" i="3"/>
  <c r="AC165" i="3" s="1"/>
  <c r="AA166" i="3"/>
  <c r="AC166" i="3" s="1"/>
  <c r="AA167" i="3"/>
  <c r="AC167" i="3" s="1"/>
  <c r="AA168" i="3"/>
  <c r="AC168" i="3" s="1"/>
  <c r="AA169" i="3"/>
  <c r="AC169" i="3" s="1"/>
  <c r="AA170" i="3"/>
  <c r="AC170" i="3" s="1"/>
  <c r="AA171" i="3"/>
  <c r="AC171" i="3" s="1"/>
  <c r="AA172" i="3"/>
  <c r="AC172" i="3" s="1"/>
  <c r="AA173" i="3"/>
  <c r="AC173" i="3" s="1"/>
  <c r="AA174" i="3"/>
  <c r="AC174" i="3" s="1"/>
  <c r="AA175" i="3"/>
  <c r="AC175" i="3" s="1"/>
  <c r="AA176" i="3"/>
  <c r="AC176" i="3" s="1"/>
  <c r="AA177" i="3"/>
  <c r="AC177" i="3" s="1"/>
  <c r="AA178" i="3"/>
  <c r="AC178" i="3" s="1"/>
  <c r="AA179" i="3"/>
  <c r="AC179" i="3" s="1"/>
  <c r="AA180" i="3"/>
  <c r="AC180" i="3" s="1"/>
  <c r="AA181" i="3"/>
  <c r="AC181" i="3" s="1"/>
  <c r="AA182" i="3"/>
  <c r="AC182" i="3" s="1"/>
  <c r="AA183" i="3"/>
  <c r="AC183" i="3" s="1"/>
  <c r="AA184" i="3"/>
  <c r="AC184" i="3" s="1"/>
  <c r="AA185" i="3"/>
  <c r="AC185" i="3" s="1"/>
  <c r="AA186" i="3"/>
  <c r="AC186" i="3" s="1"/>
  <c r="AA187" i="3"/>
  <c r="AC187" i="3" s="1"/>
  <c r="AA188" i="3"/>
  <c r="AC188" i="3" s="1"/>
  <c r="AA189" i="3"/>
  <c r="AC189" i="3" s="1"/>
  <c r="AA190" i="3"/>
  <c r="AC190" i="3" s="1"/>
  <c r="AA191" i="3"/>
  <c r="AC191" i="3" s="1"/>
  <c r="AA192" i="3"/>
  <c r="AC192" i="3" s="1"/>
  <c r="AA193" i="3"/>
  <c r="AC193" i="3" s="1"/>
  <c r="AA194" i="3"/>
  <c r="AC194" i="3" s="1"/>
  <c r="AA195" i="3"/>
  <c r="AC195" i="3" s="1"/>
  <c r="AA196" i="3"/>
  <c r="AC196" i="3" s="1"/>
  <c r="AA197" i="3"/>
  <c r="AC197" i="3" s="1"/>
  <c r="AA198" i="3"/>
  <c r="AC198" i="3" s="1"/>
  <c r="AA199" i="3"/>
  <c r="AC199" i="3" s="1"/>
  <c r="AA200" i="3"/>
  <c r="AC200" i="3" s="1"/>
  <c r="AA201" i="3"/>
  <c r="AC201" i="3" s="1"/>
  <c r="AA202" i="3"/>
  <c r="AC202" i="3" s="1"/>
  <c r="AA203" i="3"/>
  <c r="AC203" i="3" s="1"/>
  <c r="AA204" i="3"/>
  <c r="AC204" i="3" s="1"/>
  <c r="AA205" i="3"/>
  <c r="AC205" i="3" s="1"/>
  <c r="AA206" i="3"/>
  <c r="AC206" i="3" s="1"/>
  <c r="AA207" i="3"/>
  <c r="AC207" i="3" s="1"/>
  <c r="AA208" i="3"/>
  <c r="AC208" i="3" s="1"/>
  <c r="AA209" i="3"/>
  <c r="AC209" i="3" s="1"/>
  <c r="AA210" i="3"/>
  <c r="AC210" i="3" s="1"/>
  <c r="AA211" i="3"/>
  <c r="AC211" i="3" s="1"/>
  <c r="AA212" i="3"/>
  <c r="AC212" i="3" s="1"/>
  <c r="AA213" i="3"/>
  <c r="AC213" i="3" s="1"/>
  <c r="AA214" i="3"/>
  <c r="AC214" i="3" s="1"/>
  <c r="AA215" i="3"/>
  <c r="AC215" i="3" s="1"/>
  <c r="AA216" i="3"/>
  <c r="AC216" i="3" s="1"/>
  <c r="AA217" i="3"/>
  <c r="AC217" i="3" s="1"/>
  <c r="AA218" i="3"/>
  <c r="AC218" i="3" s="1"/>
  <c r="AA219" i="3"/>
  <c r="AC219" i="3" s="1"/>
  <c r="AA220" i="3"/>
  <c r="AC220" i="3" s="1"/>
  <c r="AA221" i="3"/>
  <c r="AC221" i="3" s="1"/>
  <c r="AA222" i="3"/>
  <c r="AC222" i="3" s="1"/>
  <c r="AA223" i="3"/>
  <c r="AC223" i="3" s="1"/>
  <c r="AA224" i="3"/>
  <c r="AC224" i="3" s="1"/>
  <c r="AA225" i="3"/>
  <c r="AC225" i="3" s="1"/>
  <c r="AA226" i="3"/>
  <c r="AC226" i="3" s="1"/>
  <c r="AA227" i="3"/>
  <c r="AC227" i="3" s="1"/>
  <c r="AA228" i="3"/>
  <c r="AC228" i="3" s="1"/>
  <c r="AA229" i="3"/>
  <c r="AC229" i="3" s="1"/>
  <c r="AA230" i="3"/>
  <c r="AC230" i="3" s="1"/>
  <c r="AA231" i="3"/>
  <c r="AC231" i="3" s="1"/>
  <c r="AA232" i="3"/>
  <c r="AC232" i="3" s="1"/>
  <c r="AA233" i="3"/>
  <c r="AC233" i="3" s="1"/>
  <c r="AA234" i="3"/>
  <c r="AC234" i="3" s="1"/>
  <c r="AA235" i="3"/>
  <c r="AC235" i="3" s="1"/>
  <c r="AA236" i="3"/>
  <c r="AC236" i="3" s="1"/>
  <c r="AA237" i="3"/>
  <c r="AC237" i="3" s="1"/>
  <c r="AA238" i="3"/>
  <c r="AC238" i="3" s="1"/>
  <c r="AA239" i="3"/>
  <c r="AC239" i="3" s="1"/>
  <c r="AA240" i="3"/>
  <c r="AC240" i="3" s="1"/>
  <c r="AA241" i="3"/>
  <c r="AC241" i="3" s="1"/>
  <c r="AA242" i="3"/>
  <c r="AC242" i="3" s="1"/>
  <c r="AA243" i="3"/>
  <c r="AC243" i="3" s="1"/>
  <c r="AA244" i="3"/>
  <c r="AC244" i="3" s="1"/>
  <c r="AA245" i="3"/>
  <c r="AC245" i="3" s="1"/>
  <c r="AA246" i="3"/>
  <c r="AC246" i="3" s="1"/>
  <c r="AA247" i="3"/>
  <c r="AC247" i="3" s="1"/>
  <c r="AA248" i="3"/>
  <c r="AC248" i="3" s="1"/>
  <c r="AA249" i="3"/>
  <c r="AC249" i="3" s="1"/>
  <c r="AA250" i="3"/>
  <c r="AC250" i="3" s="1"/>
  <c r="AA251" i="3"/>
  <c r="AC251" i="3" s="1"/>
  <c r="AA252" i="3"/>
  <c r="AC252" i="3" s="1"/>
  <c r="AA253" i="3"/>
  <c r="AC253" i="3" s="1"/>
  <c r="AA254" i="3"/>
  <c r="AC254" i="3" s="1"/>
  <c r="AA255" i="3"/>
  <c r="AC255" i="3" s="1"/>
  <c r="AA256" i="3"/>
  <c r="AC256" i="3" s="1"/>
  <c r="AA257" i="3"/>
  <c r="AC257" i="3" s="1"/>
  <c r="AA258" i="3"/>
  <c r="AC258" i="3" s="1"/>
  <c r="AA259" i="3"/>
  <c r="AC259" i="3" s="1"/>
  <c r="AA260" i="3"/>
  <c r="AC260" i="3" s="1"/>
  <c r="AA261" i="3"/>
  <c r="AC261" i="3" s="1"/>
  <c r="AA262" i="3"/>
  <c r="AC262" i="3" s="1"/>
  <c r="AA263" i="3"/>
  <c r="AC263" i="3" s="1"/>
  <c r="AA264" i="3"/>
  <c r="AC264" i="3" s="1"/>
  <c r="AA265" i="3"/>
  <c r="AC265" i="3" s="1"/>
  <c r="AA266" i="3"/>
  <c r="AC266" i="3" s="1"/>
  <c r="AA267" i="3"/>
  <c r="AC267" i="3" s="1"/>
  <c r="AA268" i="3"/>
  <c r="AC268" i="3" s="1"/>
  <c r="AA269" i="3"/>
  <c r="AC269" i="3" s="1"/>
  <c r="AA270" i="3"/>
  <c r="AC270" i="3" s="1"/>
  <c r="AA271" i="3"/>
  <c r="AC271" i="3" s="1"/>
  <c r="AA272" i="3"/>
  <c r="AC272" i="3" s="1"/>
  <c r="AA273" i="3"/>
  <c r="AC273" i="3" s="1"/>
  <c r="AA274" i="3"/>
  <c r="AC274" i="3" s="1"/>
  <c r="AA275" i="3"/>
  <c r="AC275" i="3" s="1"/>
  <c r="AA276" i="3"/>
  <c r="AC276" i="3" s="1"/>
  <c r="AA277" i="3"/>
  <c r="AC277" i="3" s="1"/>
  <c r="AA278" i="3"/>
  <c r="AC278" i="3" s="1"/>
  <c r="AA279" i="3"/>
  <c r="AC279" i="3" s="1"/>
  <c r="AA280" i="3"/>
  <c r="AC280" i="3" s="1"/>
  <c r="AA281" i="3"/>
  <c r="AC281" i="3" s="1"/>
  <c r="AA282" i="3"/>
  <c r="AC282" i="3" s="1"/>
  <c r="AA283" i="3"/>
  <c r="AC283" i="3" s="1"/>
  <c r="AA284" i="3"/>
  <c r="AC284" i="3" s="1"/>
  <c r="AA285" i="3"/>
  <c r="AC285" i="3" s="1"/>
  <c r="AA286" i="3"/>
  <c r="AC286" i="3" s="1"/>
  <c r="AA287" i="3"/>
  <c r="AC287" i="3" s="1"/>
  <c r="AA288" i="3"/>
  <c r="AC288" i="3" s="1"/>
  <c r="AA289" i="3"/>
  <c r="AC289" i="3" s="1"/>
  <c r="AA290" i="3"/>
  <c r="AC290" i="3" s="1"/>
  <c r="AA291" i="3"/>
  <c r="AC291" i="3" s="1"/>
  <c r="AA292" i="3"/>
  <c r="AC292" i="3" s="1"/>
  <c r="AA293" i="3"/>
  <c r="AC293" i="3" s="1"/>
  <c r="AA294" i="3"/>
  <c r="AC294" i="3" s="1"/>
  <c r="AA295" i="3"/>
  <c r="AC295" i="3" s="1"/>
  <c r="AA296" i="3"/>
  <c r="AC296" i="3" s="1"/>
  <c r="AA297" i="3"/>
  <c r="AC297" i="3" s="1"/>
  <c r="AA298" i="3"/>
  <c r="AC298" i="3" s="1"/>
  <c r="AA299" i="3"/>
  <c r="AC299" i="3" s="1"/>
  <c r="AA300" i="3"/>
  <c r="AC300" i="3" s="1"/>
  <c r="AA301" i="3"/>
  <c r="AC301" i="3" s="1"/>
  <c r="AA302" i="3"/>
  <c r="AC302" i="3" s="1"/>
  <c r="AA303" i="3"/>
  <c r="AC303" i="3" s="1"/>
  <c r="AA304" i="3"/>
  <c r="AC304" i="3" s="1"/>
  <c r="AA305" i="3"/>
  <c r="AC305" i="3" s="1"/>
  <c r="AA306" i="3"/>
  <c r="AC306" i="3" s="1"/>
  <c r="AA307" i="3"/>
  <c r="AC307" i="3" s="1"/>
  <c r="AA308" i="3"/>
  <c r="AC308" i="3" s="1"/>
  <c r="AA309" i="3"/>
  <c r="AC309" i="3" s="1"/>
  <c r="AA310" i="3"/>
  <c r="AC310" i="3" s="1"/>
  <c r="AA311" i="3"/>
  <c r="AC311" i="3" s="1"/>
  <c r="AA312" i="3"/>
  <c r="AC312" i="3" s="1"/>
  <c r="AA313" i="3"/>
  <c r="AC313" i="3" s="1"/>
  <c r="AA314" i="3"/>
  <c r="AC314" i="3" s="1"/>
  <c r="AA315" i="3"/>
  <c r="AC315" i="3" s="1"/>
  <c r="AA316" i="3"/>
  <c r="AC316" i="3" s="1"/>
  <c r="AA317" i="3"/>
  <c r="AC317" i="3" s="1"/>
  <c r="AA318" i="3"/>
  <c r="AC318" i="3" s="1"/>
  <c r="AA319" i="3"/>
  <c r="AC319" i="3" s="1"/>
  <c r="AA320" i="3"/>
  <c r="AC320" i="3" s="1"/>
  <c r="AA321" i="3"/>
  <c r="AC321" i="3" s="1"/>
  <c r="AA322" i="3"/>
  <c r="AC322" i="3" s="1"/>
  <c r="AA323" i="3"/>
  <c r="AC323" i="3" s="1"/>
  <c r="AA324" i="3"/>
  <c r="AC324" i="3" s="1"/>
  <c r="AA325" i="3"/>
  <c r="AC325" i="3" s="1"/>
  <c r="AA326" i="3"/>
  <c r="AC326" i="3" s="1"/>
  <c r="AA327" i="3"/>
  <c r="AC327" i="3" s="1"/>
  <c r="AA328" i="3"/>
  <c r="AC328" i="3" s="1"/>
  <c r="AA329" i="3"/>
  <c r="AC329" i="3" s="1"/>
  <c r="AA330" i="3"/>
  <c r="AC330" i="3" s="1"/>
  <c r="AA331" i="3"/>
  <c r="AC331" i="3" s="1"/>
  <c r="AA332" i="3"/>
  <c r="AC332" i="3" s="1"/>
  <c r="AA333" i="3"/>
  <c r="AC333" i="3" s="1"/>
  <c r="AA334" i="3"/>
  <c r="AC334" i="3" s="1"/>
  <c r="AA335" i="3"/>
  <c r="AC335" i="3" s="1"/>
  <c r="AA336" i="3"/>
  <c r="AC336" i="3" s="1"/>
  <c r="AA337" i="3"/>
  <c r="AC337" i="3" s="1"/>
  <c r="AA338" i="3"/>
  <c r="AC338" i="3" s="1"/>
  <c r="AA339" i="3"/>
  <c r="AC339" i="3" s="1"/>
  <c r="AA340" i="3"/>
  <c r="AC340" i="3" s="1"/>
  <c r="AA341" i="3"/>
  <c r="AC341" i="3" s="1"/>
  <c r="AA342" i="3"/>
  <c r="AC342" i="3" s="1"/>
  <c r="AA343" i="3"/>
  <c r="AC343" i="3" s="1"/>
  <c r="AA344" i="3"/>
  <c r="AC344" i="3" s="1"/>
  <c r="AA345" i="3"/>
  <c r="AC345" i="3" s="1"/>
  <c r="AA346" i="3"/>
  <c r="AC346" i="3" s="1"/>
  <c r="AA347" i="3"/>
  <c r="AC347" i="3" s="1"/>
  <c r="AA348" i="3"/>
  <c r="AC348" i="3" s="1"/>
  <c r="AA349" i="3"/>
  <c r="AC349" i="3" s="1"/>
  <c r="AA350" i="3"/>
  <c r="AC350" i="3" s="1"/>
  <c r="AA351" i="3"/>
  <c r="AC351" i="3" s="1"/>
  <c r="AA352" i="3"/>
  <c r="AC352" i="3" s="1"/>
  <c r="AA353" i="3"/>
  <c r="AC353" i="3" s="1"/>
  <c r="AA354" i="3"/>
  <c r="AC354" i="3" s="1"/>
  <c r="AA355" i="3"/>
  <c r="AC355" i="3" s="1"/>
  <c r="AA356" i="3"/>
  <c r="AC356" i="3" s="1"/>
  <c r="AA357" i="3"/>
  <c r="AC357" i="3" s="1"/>
  <c r="AA358" i="3"/>
  <c r="AC358" i="3" s="1"/>
  <c r="AA359" i="3"/>
  <c r="AC359" i="3" s="1"/>
  <c r="AA360" i="3"/>
  <c r="AC360" i="3" s="1"/>
  <c r="AA361" i="3"/>
  <c r="AC361" i="3" s="1"/>
  <c r="AA362" i="3"/>
  <c r="AC362" i="3" s="1"/>
  <c r="AA363" i="3"/>
  <c r="AC363" i="3" s="1"/>
  <c r="AA364" i="3"/>
  <c r="AC364" i="3" s="1"/>
  <c r="AA365" i="3"/>
  <c r="AC365" i="3" s="1"/>
  <c r="AA366" i="3"/>
  <c r="AC366" i="3" s="1"/>
  <c r="AA367" i="3"/>
  <c r="AC367" i="3" s="1"/>
  <c r="AA368" i="3"/>
  <c r="AC368" i="3" s="1"/>
  <c r="AA369" i="3"/>
  <c r="AC369" i="3" s="1"/>
  <c r="AA370" i="3"/>
  <c r="AC370" i="3" s="1"/>
  <c r="AA371" i="3"/>
  <c r="AC371" i="3" s="1"/>
  <c r="AA372" i="3"/>
  <c r="AC372" i="3" s="1"/>
  <c r="AA373" i="3"/>
  <c r="AC373" i="3" s="1"/>
  <c r="AA374" i="3"/>
  <c r="AC374" i="3" s="1"/>
  <c r="AA375" i="3"/>
  <c r="AC375" i="3" s="1"/>
  <c r="AA376" i="3"/>
  <c r="AC376" i="3" s="1"/>
  <c r="AA377" i="3"/>
  <c r="AC377" i="3" s="1"/>
  <c r="AA378" i="3"/>
  <c r="AC378" i="3" s="1"/>
  <c r="AA379" i="3"/>
  <c r="AC379" i="3" s="1"/>
  <c r="AA380" i="3"/>
  <c r="AC380" i="3" s="1"/>
  <c r="AA381" i="3"/>
  <c r="AC381" i="3" s="1"/>
  <c r="AA382" i="3"/>
  <c r="AC382" i="3" s="1"/>
  <c r="AA383" i="3"/>
  <c r="AC383" i="3" s="1"/>
  <c r="AA384" i="3"/>
  <c r="AC384" i="3" s="1"/>
  <c r="AA385" i="3"/>
  <c r="AC385" i="3" s="1"/>
  <c r="AA386" i="3"/>
  <c r="AC386" i="3" s="1"/>
  <c r="AA387" i="3"/>
  <c r="AC387" i="3" s="1"/>
  <c r="AA388" i="3"/>
  <c r="AC388" i="3" s="1"/>
  <c r="AA389" i="3"/>
  <c r="AC389" i="3" s="1"/>
  <c r="AA390" i="3"/>
  <c r="AC390" i="3" s="1"/>
  <c r="AA391" i="3"/>
  <c r="AC391" i="3" s="1"/>
  <c r="AA392" i="3"/>
  <c r="AC392" i="3" s="1"/>
  <c r="AA393" i="3"/>
  <c r="AC393" i="3" s="1"/>
  <c r="AA394" i="3"/>
  <c r="AC394" i="3" s="1"/>
  <c r="AA395" i="3"/>
  <c r="AC395" i="3" s="1"/>
  <c r="AA396" i="3"/>
  <c r="AC396" i="3" s="1"/>
  <c r="AA397" i="3"/>
  <c r="AC397" i="3" s="1"/>
  <c r="AA398" i="3"/>
  <c r="AC398" i="3" s="1"/>
  <c r="AC399" i="3"/>
  <c r="AA400" i="3"/>
  <c r="AC400" i="3" s="1"/>
  <c r="AA401" i="3"/>
  <c r="AC401" i="3" s="1"/>
  <c r="AA402" i="3"/>
  <c r="AC402" i="3" s="1"/>
  <c r="AA403" i="3"/>
  <c r="AC403" i="3" s="1"/>
  <c r="AA404" i="3"/>
  <c r="AC404" i="3" s="1"/>
  <c r="AA405" i="3"/>
  <c r="AC405" i="3" s="1"/>
  <c r="AA406" i="3"/>
  <c r="AC406" i="3" s="1"/>
  <c r="AA407" i="3"/>
  <c r="AC407" i="3" s="1"/>
  <c r="AA408" i="3"/>
  <c r="AC408" i="3" s="1"/>
  <c r="AA409" i="3"/>
  <c r="AC409" i="3" s="1"/>
  <c r="AA410" i="3"/>
  <c r="AC410" i="3" s="1"/>
  <c r="AA411" i="3"/>
  <c r="AC411" i="3" s="1"/>
  <c r="AA412" i="3"/>
  <c r="AC412" i="3" s="1"/>
  <c r="AA413" i="3"/>
  <c r="AC413" i="3" s="1"/>
  <c r="AA414" i="3"/>
  <c r="AC414" i="3" s="1"/>
  <c r="AA415" i="3"/>
  <c r="AC415" i="3" s="1"/>
  <c r="AA416" i="3"/>
  <c r="AC416" i="3" s="1"/>
  <c r="AA417" i="3"/>
  <c r="AC417" i="3" s="1"/>
  <c r="AA418" i="3"/>
  <c r="AC418" i="3" s="1"/>
  <c r="AA419" i="3"/>
  <c r="AC419" i="3" s="1"/>
  <c r="AA420" i="3"/>
  <c r="AC420" i="3" s="1"/>
  <c r="AA421" i="3"/>
  <c r="AC421" i="3" s="1"/>
  <c r="AA422" i="3"/>
  <c r="AC422" i="3" s="1"/>
  <c r="AA423" i="3"/>
  <c r="AC423" i="3" s="1"/>
  <c r="AA424" i="3"/>
  <c r="AC424" i="3" s="1"/>
  <c r="AA425" i="3"/>
  <c r="AC425" i="3" s="1"/>
  <c r="AA426" i="3"/>
  <c r="AC426" i="3" s="1"/>
  <c r="AA427" i="3"/>
  <c r="AC427" i="3" s="1"/>
  <c r="AA428" i="3"/>
  <c r="AC428" i="3" s="1"/>
  <c r="AA429" i="3"/>
  <c r="AC429" i="3" s="1"/>
  <c r="AA430" i="3"/>
  <c r="AC430" i="3" s="1"/>
  <c r="AA431" i="3"/>
  <c r="AC431" i="3" s="1"/>
  <c r="AA432" i="3"/>
  <c r="AC432" i="3" s="1"/>
  <c r="AA433" i="3"/>
  <c r="AC433" i="3" s="1"/>
  <c r="AA434" i="3"/>
  <c r="AC434" i="3" s="1"/>
  <c r="AA435" i="3"/>
  <c r="AC435" i="3" s="1"/>
  <c r="AA436" i="3"/>
  <c r="AC436" i="3" s="1"/>
  <c r="AA437" i="3"/>
  <c r="AC437" i="3" s="1"/>
  <c r="AA438" i="3"/>
  <c r="AC438" i="3" s="1"/>
  <c r="AA439" i="3"/>
  <c r="AC439" i="3" s="1"/>
  <c r="AA440" i="3"/>
  <c r="AC440" i="3" s="1"/>
  <c r="AA441" i="3"/>
  <c r="AC441" i="3" s="1"/>
  <c r="AA442" i="3"/>
  <c r="AC442" i="3" s="1"/>
  <c r="AA443" i="3"/>
  <c r="AC443" i="3" s="1"/>
  <c r="AA444" i="3"/>
  <c r="AC444" i="3" s="1"/>
  <c r="AA445" i="3"/>
  <c r="AC445" i="3" s="1"/>
  <c r="AA446" i="3"/>
  <c r="AC446" i="3" s="1"/>
  <c r="AA447" i="3"/>
  <c r="AC447" i="3" s="1"/>
  <c r="AA448" i="3"/>
  <c r="AC448" i="3" s="1"/>
  <c r="AA449" i="3"/>
  <c r="AC449" i="3" s="1"/>
  <c r="AA450" i="3"/>
  <c r="AC450" i="3" s="1"/>
  <c r="AA451" i="3"/>
  <c r="AC451" i="3" s="1"/>
  <c r="AA452" i="3"/>
  <c r="AC452" i="3" s="1"/>
  <c r="AA453" i="3"/>
  <c r="AC453" i="3" s="1"/>
  <c r="AA454" i="3"/>
  <c r="AC454" i="3" s="1"/>
  <c r="AA455" i="3"/>
  <c r="AC455" i="3" s="1"/>
  <c r="AA456" i="3"/>
  <c r="AC456" i="3" s="1"/>
  <c r="AA457" i="3"/>
  <c r="AC457" i="3" s="1"/>
  <c r="AA458" i="3"/>
  <c r="AC458" i="3" s="1"/>
  <c r="AA459" i="3"/>
  <c r="AC459" i="3" s="1"/>
  <c r="AA460" i="3"/>
  <c r="AC460" i="3" s="1"/>
  <c r="AA461" i="3"/>
  <c r="AC461" i="3" s="1"/>
  <c r="AA462" i="3"/>
  <c r="AC462" i="3" s="1"/>
  <c r="AA463" i="3"/>
  <c r="AC463" i="3" s="1"/>
  <c r="AA464" i="3"/>
  <c r="AC464" i="3" s="1"/>
  <c r="AA465" i="3"/>
  <c r="AC465" i="3" s="1"/>
  <c r="AA466" i="3"/>
  <c r="AC466" i="3" s="1"/>
  <c r="AA467" i="3"/>
  <c r="AC467" i="3" s="1"/>
  <c r="AA468" i="3"/>
  <c r="AC468" i="3" s="1"/>
  <c r="AA469" i="3"/>
  <c r="AC469" i="3" s="1"/>
  <c r="AA470" i="3"/>
  <c r="AC470" i="3" s="1"/>
  <c r="AA471" i="3"/>
  <c r="AC471" i="3" s="1"/>
  <c r="AA472" i="3"/>
  <c r="AC472" i="3" s="1"/>
  <c r="AA473" i="3"/>
  <c r="AC473" i="3" s="1"/>
  <c r="AA474" i="3"/>
  <c r="AC474" i="3" s="1"/>
  <c r="AA475" i="3"/>
  <c r="AC475" i="3" s="1"/>
  <c r="AA476" i="3"/>
  <c r="AC476" i="3" s="1"/>
  <c r="AA477" i="3"/>
  <c r="AC477" i="3" s="1"/>
  <c r="AA478" i="3"/>
  <c r="AC478" i="3" s="1"/>
  <c r="AA479" i="3"/>
  <c r="AC479" i="3" s="1"/>
  <c r="AA480" i="3"/>
  <c r="AC480" i="3" s="1"/>
  <c r="AA481" i="3"/>
  <c r="AC481" i="3" s="1"/>
  <c r="AA482" i="3"/>
  <c r="AC482" i="3" s="1"/>
  <c r="AA483" i="3"/>
  <c r="AC483" i="3" s="1"/>
  <c r="AA484" i="3"/>
  <c r="AC484" i="3" s="1"/>
  <c r="AA485" i="3"/>
  <c r="AC485" i="3" s="1"/>
  <c r="AA486" i="3"/>
  <c r="AC486" i="3" s="1"/>
  <c r="AA487" i="3"/>
  <c r="AC487" i="3" s="1"/>
  <c r="AA488" i="3"/>
  <c r="AC488" i="3" s="1"/>
  <c r="AA489" i="3"/>
  <c r="AC489" i="3" s="1"/>
  <c r="AA490" i="3"/>
  <c r="AC490" i="3" s="1"/>
  <c r="AA491" i="3"/>
  <c r="AC491" i="3" s="1"/>
  <c r="AA492" i="3"/>
  <c r="AC492" i="3" s="1"/>
  <c r="AA493" i="3"/>
  <c r="AC493" i="3" s="1"/>
  <c r="AA494" i="3"/>
  <c r="AC494" i="3" s="1"/>
  <c r="AA495" i="3"/>
  <c r="AC495" i="3" s="1"/>
  <c r="AA496" i="3"/>
  <c r="AC496" i="3" s="1"/>
  <c r="AA497" i="3"/>
  <c r="AC497" i="3" s="1"/>
  <c r="AA498" i="3"/>
  <c r="AC498" i="3" s="1"/>
  <c r="AA499" i="3"/>
  <c r="AC499" i="3" s="1"/>
  <c r="AA500" i="3"/>
  <c r="AC500" i="3" s="1"/>
  <c r="AA501" i="3"/>
  <c r="AC501" i="3" s="1"/>
  <c r="AA502" i="3"/>
  <c r="AA503" i="3"/>
  <c r="AC503" i="3" s="1"/>
  <c r="AA504" i="3"/>
  <c r="AC504" i="3" s="1"/>
  <c r="AA505" i="3"/>
  <c r="AC505" i="3" s="1"/>
  <c r="AA506" i="3"/>
  <c r="AC506" i="3" s="1"/>
  <c r="AA507" i="3"/>
  <c r="AC507" i="3" s="1"/>
  <c r="AA508" i="3"/>
  <c r="AC508" i="3" s="1"/>
  <c r="AA509" i="3"/>
  <c r="AC509" i="3" s="1"/>
  <c r="AA510" i="3"/>
  <c r="AC510" i="3" s="1"/>
  <c r="AA511" i="3"/>
  <c r="AC511" i="3" s="1"/>
  <c r="AA512" i="3"/>
  <c r="AC512" i="3" s="1"/>
  <c r="AA513" i="3"/>
  <c r="AC513" i="3" s="1"/>
  <c r="AA514" i="3"/>
  <c r="AC514" i="3" s="1"/>
  <c r="AA515" i="3"/>
  <c r="AC515" i="3" s="1"/>
  <c r="AA516" i="3"/>
  <c r="AC516" i="3" s="1"/>
  <c r="AA517" i="3"/>
  <c r="AC517" i="3" s="1"/>
  <c r="AA518" i="3"/>
  <c r="AC518" i="3" s="1"/>
  <c r="AA519" i="3"/>
  <c r="AC519" i="3" s="1"/>
  <c r="AA520" i="3"/>
  <c r="AC520" i="3" s="1"/>
  <c r="AA521" i="3"/>
  <c r="AC521" i="3" s="1"/>
  <c r="AA522" i="3"/>
  <c r="AC522" i="3" s="1"/>
  <c r="AA523" i="3"/>
  <c r="AC523" i="3" s="1"/>
  <c r="AA524" i="3"/>
  <c r="AC524" i="3" s="1"/>
  <c r="AA525" i="3"/>
  <c r="AC525" i="3" s="1"/>
  <c r="AA526" i="3"/>
  <c r="AC526" i="3" s="1"/>
  <c r="AA527" i="3"/>
  <c r="AC527" i="3" s="1"/>
  <c r="AA528" i="3"/>
  <c r="AC528" i="3" s="1"/>
  <c r="AA529" i="3"/>
  <c r="AC529" i="3" s="1"/>
  <c r="AA530" i="3"/>
  <c r="AC530" i="3" s="1"/>
  <c r="AA531" i="3"/>
  <c r="AC531" i="3" s="1"/>
  <c r="AA532" i="3"/>
  <c r="AC532" i="3" s="1"/>
  <c r="AA533" i="3"/>
  <c r="AC533" i="3" s="1"/>
  <c r="AA534" i="3"/>
  <c r="AA535" i="3"/>
  <c r="AC535" i="3" s="1"/>
  <c r="AA536" i="3"/>
  <c r="AC536" i="3" s="1"/>
  <c r="AA537" i="3"/>
  <c r="AC537" i="3" s="1"/>
  <c r="AA538" i="3"/>
  <c r="AC538" i="3" s="1"/>
  <c r="AA539" i="3"/>
  <c r="AC539" i="3" s="1"/>
  <c r="AA540" i="3"/>
  <c r="AC540" i="3" s="1"/>
  <c r="AA541" i="3"/>
  <c r="AC541" i="3" s="1"/>
  <c r="AA542" i="3"/>
  <c r="AC542" i="3" s="1"/>
  <c r="AA543" i="3"/>
  <c r="AC543" i="3" s="1"/>
  <c r="AA544" i="3"/>
  <c r="AC544" i="3" s="1"/>
  <c r="AA545" i="3"/>
  <c r="AC545" i="3" s="1"/>
  <c r="AA546" i="3"/>
  <c r="AC546" i="3" s="1"/>
  <c r="AA547" i="3"/>
  <c r="AC547" i="3" s="1"/>
  <c r="AA548" i="3"/>
  <c r="AC548" i="3" s="1"/>
  <c r="AA549" i="3"/>
  <c r="AC549" i="3" s="1"/>
  <c r="AA550" i="3"/>
  <c r="AC550" i="3" s="1"/>
  <c r="AA551" i="3"/>
  <c r="AC551" i="3" s="1"/>
  <c r="AA552" i="3"/>
  <c r="AC552" i="3" s="1"/>
  <c r="AA553" i="3"/>
  <c r="AC553" i="3" s="1"/>
  <c r="AA554" i="3"/>
  <c r="AC554" i="3" s="1"/>
  <c r="AA555" i="3"/>
  <c r="AC555" i="3" s="1"/>
  <c r="AA556" i="3"/>
  <c r="AC556" i="3" s="1"/>
  <c r="AA557" i="3"/>
  <c r="AC557" i="3" s="1"/>
  <c r="AA558" i="3"/>
  <c r="AC558" i="3" s="1"/>
  <c r="AA559" i="3"/>
  <c r="AC559" i="3" s="1"/>
  <c r="AA560" i="3"/>
  <c r="AC560" i="3" s="1"/>
  <c r="AA561" i="3"/>
  <c r="AC561" i="3" s="1"/>
  <c r="AA562" i="3"/>
  <c r="AC562" i="3" s="1"/>
  <c r="AA563" i="3"/>
  <c r="AC563" i="3" s="1"/>
  <c r="AA564" i="3"/>
  <c r="AC564" i="3" s="1"/>
  <c r="AA565" i="3"/>
  <c r="AC565" i="3" s="1"/>
  <c r="AA566" i="3"/>
  <c r="AC566" i="3" s="1"/>
  <c r="AA567" i="3"/>
  <c r="AC567" i="3" s="1"/>
  <c r="AA568" i="3"/>
  <c r="AC568" i="3" s="1"/>
  <c r="AA569" i="3"/>
  <c r="AC569" i="3" s="1"/>
  <c r="AA570" i="3"/>
  <c r="AC570" i="3" s="1"/>
  <c r="AA571" i="3"/>
  <c r="AC571" i="3" s="1"/>
  <c r="AA572" i="3"/>
  <c r="AC572" i="3" s="1"/>
  <c r="AA573" i="3"/>
  <c r="AC573" i="3" s="1"/>
  <c r="AA574" i="3"/>
  <c r="AC574" i="3" s="1"/>
  <c r="AA575" i="3"/>
  <c r="AC575" i="3" s="1"/>
  <c r="AA576" i="3"/>
  <c r="AC576" i="3" s="1"/>
  <c r="AA577" i="3"/>
  <c r="AC577" i="3" s="1"/>
  <c r="AA578" i="3"/>
  <c r="AC578" i="3" s="1"/>
  <c r="AA579" i="3"/>
  <c r="AC579" i="3" s="1"/>
  <c r="AA580" i="3"/>
  <c r="AC580" i="3" s="1"/>
  <c r="AA581" i="3"/>
  <c r="AC581" i="3" s="1"/>
  <c r="AA582" i="3"/>
  <c r="AC582" i="3" s="1"/>
  <c r="AA583" i="3"/>
  <c r="AC583" i="3" s="1"/>
  <c r="AA584" i="3"/>
  <c r="AC584" i="3" s="1"/>
  <c r="AA585" i="3"/>
  <c r="AC585" i="3" s="1"/>
  <c r="AA586" i="3"/>
  <c r="AC586" i="3" s="1"/>
  <c r="AA587" i="3"/>
  <c r="AC587" i="3" s="1"/>
  <c r="AA588" i="3"/>
  <c r="AC588" i="3" s="1"/>
  <c r="AA589" i="3"/>
  <c r="AC589" i="3" s="1"/>
  <c r="AA590" i="3"/>
  <c r="AC590" i="3" s="1"/>
  <c r="AA591" i="3"/>
  <c r="AC591" i="3" s="1"/>
  <c r="AA592" i="3"/>
  <c r="AC592" i="3" s="1"/>
  <c r="AA593" i="3"/>
  <c r="AC593" i="3" s="1"/>
  <c r="AA594" i="3"/>
  <c r="AC594" i="3" s="1"/>
  <c r="AA595" i="3"/>
  <c r="AC595" i="3" s="1"/>
  <c r="AA596" i="3"/>
  <c r="AC596" i="3" s="1"/>
  <c r="AA597" i="3"/>
  <c r="AC597" i="3" s="1"/>
  <c r="AA598" i="3"/>
  <c r="AC598" i="3" s="1"/>
  <c r="AA599" i="3"/>
  <c r="AC599" i="3" s="1"/>
  <c r="AA600" i="3"/>
  <c r="AC600" i="3" s="1"/>
  <c r="AA601" i="3"/>
  <c r="AC601" i="3" s="1"/>
  <c r="AA602" i="3"/>
  <c r="AC602" i="3" s="1"/>
  <c r="AA603" i="3"/>
  <c r="AC603" i="3" s="1"/>
  <c r="AA604" i="3"/>
  <c r="AC604" i="3" s="1"/>
  <c r="AA605" i="3"/>
  <c r="AC605" i="3" s="1"/>
  <c r="AA606" i="3"/>
  <c r="AC606" i="3" s="1"/>
  <c r="AA607" i="3"/>
  <c r="AC607" i="3" s="1"/>
  <c r="AA608" i="3"/>
  <c r="AC608" i="3" s="1"/>
  <c r="AA609" i="3"/>
  <c r="AC609" i="3" s="1"/>
  <c r="AA610" i="3"/>
  <c r="AC610" i="3" s="1"/>
  <c r="AA611" i="3"/>
  <c r="AC611" i="3" s="1"/>
  <c r="AA612" i="3"/>
  <c r="AC612" i="3" s="1"/>
  <c r="AA613" i="3"/>
  <c r="AC613" i="3" s="1"/>
  <c r="AA614" i="3"/>
  <c r="AC614" i="3" s="1"/>
  <c r="AA615" i="3"/>
  <c r="AC615" i="3" s="1"/>
  <c r="AA616" i="3"/>
  <c r="AC616" i="3" s="1"/>
  <c r="AA617" i="3"/>
  <c r="AC617" i="3" s="1"/>
  <c r="AA618" i="3"/>
  <c r="AC618" i="3" s="1"/>
  <c r="AA619" i="3"/>
  <c r="AC619" i="3" s="1"/>
  <c r="AA620" i="3"/>
  <c r="AC620" i="3" s="1"/>
  <c r="AA621" i="3"/>
  <c r="AC621" i="3" s="1"/>
  <c r="AA622" i="3"/>
  <c r="AC622" i="3" s="1"/>
  <c r="AA623" i="3"/>
  <c r="AC623" i="3" s="1"/>
  <c r="AA624" i="3"/>
  <c r="AC624" i="3" s="1"/>
  <c r="AA625" i="3"/>
  <c r="AC625" i="3" s="1"/>
  <c r="AA626" i="3"/>
  <c r="AC626" i="3" s="1"/>
  <c r="AA627" i="3"/>
  <c r="AC627" i="3" s="1"/>
  <c r="AA628" i="3"/>
  <c r="AC628" i="3" s="1"/>
  <c r="AA629" i="3"/>
  <c r="AC629" i="3" s="1"/>
  <c r="AA630" i="3"/>
  <c r="AC630" i="3" s="1"/>
  <c r="AA631" i="3"/>
  <c r="AC631" i="3" s="1"/>
  <c r="AA632" i="3"/>
  <c r="AC632" i="3" s="1"/>
  <c r="AA633" i="3"/>
  <c r="AC633" i="3" s="1"/>
  <c r="AA634" i="3"/>
  <c r="AC634" i="3" s="1"/>
  <c r="AA635" i="3"/>
  <c r="AC635" i="3" s="1"/>
  <c r="AA636" i="3"/>
  <c r="AC636" i="3" s="1"/>
  <c r="AA637" i="3"/>
  <c r="AC637" i="3" s="1"/>
  <c r="AA638" i="3"/>
  <c r="AC638" i="3" s="1"/>
  <c r="AA639" i="3"/>
  <c r="AC639" i="3" s="1"/>
  <c r="AA640" i="3"/>
  <c r="AC640" i="3" s="1"/>
  <c r="AA641" i="3"/>
  <c r="AC641" i="3" s="1"/>
  <c r="AA642" i="3"/>
  <c r="AC642" i="3" s="1"/>
  <c r="AA643" i="3"/>
  <c r="AC643" i="3" s="1"/>
  <c r="AA644" i="3"/>
  <c r="AC644" i="3" s="1"/>
  <c r="AA645" i="3"/>
  <c r="AC645" i="3" s="1"/>
  <c r="AA646" i="3"/>
  <c r="AC646" i="3" s="1"/>
  <c r="AA647" i="3"/>
  <c r="AC647" i="3" s="1"/>
  <c r="AA648" i="3"/>
  <c r="AC648" i="3" s="1"/>
  <c r="AA649" i="3"/>
  <c r="AC649" i="3" s="1"/>
  <c r="AA650" i="3"/>
  <c r="AC650" i="3" s="1"/>
  <c r="AA651" i="3"/>
  <c r="AC651" i="3" s="1"/>
  <c r="AA652" i="3"/>
  <c r="AC652" i="3" s="1"/>
  <c r="AA653" i="3"/>
  <c r="AC653" i="3" s="1"/>
  <c r="AA654" i="3"/>
  <c r="AC654" i="3" s="1"/>
  <c r="AA655" i="3"/>
  <c r="AC655" i="3" s="1"/>
  <c r="AA656" i="3"/>
  <c r="AC656" i="3" s="1"/>
  <c r="AA657" i="3"/>
  <c r="AC657" i="3" s="1"/>
  <c r="AA658" i="3"/>
  <c r="AC658" i="3" s="1"/>
  <c r="AA659" i="3"/>
  <c r="AC659" i="3" s="1"/>
  <c r="AA660" i="3"/>
  <c r="AC660" i="3" s="1"/>
  <c r="AA661" i="3"/>
  <c r="AC661" i="3" s="1"/>
  <c r="AA662" i="3"/>
  <c r="AC662" i="3" s="1"/>
  <c r="AA663" i="3"/>
  <c r="AC663" i="3" s="1"/>
  <c r="AA664" i="3"/>
  <c r="AC664" i="3" s="1"/>
  <c r="AA665" i="3"/>
  <c r="AC665" i="3" s="1"/>
  <c r="AA666" i="3"/>
  <c r="AC666" i="3" s="1"/>
  <c r="AA667" i="3"/>
  <c r="AC667" i="3" s="1"/>
  <c r="AA668" i="3"/>
  <c r="AC668" i="3" s="1"/>
  <c r="AA669" i="3"/>
  <c r="AC669" i="3" s="1"/>
  <c r="AA670" i="3"/>
  <c r="AC670" i="3" s="1"/>
  <c r="AA671" i="3"/>
  <c r="AC671" i="3" s="1"/>
  <c r="AA672" i="3"/>
  <c r="AC672" i="3" s="1"/>
  <c r="AA673" i="3"/>
  <c r="AC673" i="3" s="1"/>
  <c r="AA674" i="3"/>
  <c r="AC674" i="3" s="1"/>
  <c r="AA675" i="3"/>
  <c r="AC675" i="3" s="1"/>
  <c r="AA676" i="3"/>
  <c r="AC676" i="3" s="1"/>
  <c r="AA677" i="3"/>
  <c r="AC677" i="3" s="1"/>
  <c r="AA678" i="3"/>
  <c r="AC678" i="3" s="1"/>
  <c r="AA679" i="3"/>
  <c r="AC679" i="3" s="1"/>
  <c r="AA680" i="3"/>
  <c r="AC680" i="3" s="1"/>
  <c r="AA681" i="3"/>
  <c r="AC681" i="3" s="1"/>
  <c r="AA682" i="3"/>
  <c r="AC682" i="3" s="1"/>
  <c r="AA683" i="3"/>
  <c r="AC683" i="3" s="1"/>
  <c r="AA684" i="3"/>
  <c r="AC684" i="3" s="1"/>
  <c r="AA685" i="3"/>
  <c r="AC685" i="3" s="1"/>
  <c r="AA686" i="3"/>
  <c r="AC686" i="3" s="1"/>
  <c r="AA687" i="3"/>
  <c r="AC687" i="3" s="1"/>
  <c r="AA688" i="3"/>
  <c r="AC688" i="3" s="1"/>
  <c r="AA689" i="3"/>
  <c r="AC689" i="3" s="1"/>
  <c r="AA691" i="3"/>
  <c r="AC691" i="3" s="1"/>
  <c r="AA692" i="3"/>
  <c r="AC692" i="3" s="1"/>
  <c r="AA693" i="3"/>
  <c r="AC693" i="3" s="1"/>
  <c r="AA694" i="3"/>
  <c r="AC694" i="3" s="1"/>
  <c r="AA695" i="3"/>
  <c r="AC695" i="3" s="1"/>
  <c r="AA696" i="3"/>
  <c r="AC696" i="3" s="1"/>
  <c r="AA697" i="3"/>
  <c r="AC697" i="3" s="1"/>
  <c r="AA698" i="3"/>
  <c r="AC698" i="3" s="1"/>
  <c r="AA699" i="3"/>
  <c r="AC699" i="3" s="1"/>
  <c r="AA700" i="3"/>
  <c r="AC700" i="3" s="1"/>
  <c r="AA701" i="3"/>
  <c r="AC701" i="3" s="1"/>
  <c r="AA702" i="3"/>
  <c r="AC702" i="3" s="1"/>
  <c r="AA703" i="3"/>
  <c r="AC703" i="3" s="1"/>
  <c r="AA704" i="3"/>
  <c r="AC704" i="3" s="1"/>
  <c r="AA705" i="3"/>
  <c r="AC705" i="3" s="1"/>
  <c r="AA706" i="3"/>
  <c r="AC706" i="3" s="1"/>
  <c r="AA707" i="3"/>
  <c r="AC707" i="3" s="1"/>
  <c r="AA708" i="3"/>
  <c r="AC708" i="3" s="1"/>
  <c r="AA709" i="3"/>
  <c r="AC709" i="3" s="1"/>
  <c r="AA710" i="3"/>
  <c r="AC710" i="3" s="1"/>
  <c r="AA711" i="3"/>
  <c r="AC711" i="3" s="1"/>
  <c r="AA712" i="3"/>
  <c r="AC712" i="3" s="1"/>
  <c r="AA713" i="3"/>
  <c r="AC713" i="3" s="1"/>
  <c r="AA714" i="3"/>
  <c r="AC714" i="3" s="1"/>
  <c r="AA715" i="3"/>
  <c r="AC715" i="3" s="1"/>
  <c r="AA716" i="3"/>
  <c r="AC716" i="3" s="1"/>
  <c r="AA717" i="3"/>
  <c r="AC717" i="3" s="1"/>
  <c r="AA718" i="3"/>
  <c r="AC718" i="3" s="1"/>
  <c r="AA719" i="3"/>
  <c r="AC719" i="3" s="1"/>
  <c r="AA720" i="3"/>
  <c r="AC720" i="3" s="1"/>
  <c r="AA721" i="3"/>
  <c r="AC721" i="3" s="1"/>
  <c r="AA722" i="3"/>
  <c r="AC722" i="3" s="1"/>
  <c r="AA723" i="3"/>
  <c r="AC723" i="3" s="1"/>
  <c r="AA724" i="3"/>
  <c r="AC724" i="3" s="1"/>
  <c r="AA725" i="3"/>
  <c r="AC725" i="3" s="1"/>
  <c r="AA726" i="3"/>
  <c r="AC726" i="3" s="1"/>
  <c r="AA727" i="3"/>
  <c r="AC727" i="3" s="1"/>
  <c r="AA728" i="3"/>
  <c r="AC728" i="3" s="1"/>
  <c r="AA729" i="3"/>
  <c r="AC729" i="3" s="1"/>
  <c r="AA730" i="3"/>
  <c r="AC730" i="3" s="1"/>
  <c r="AA731" i="3"/>
  <c r="AC731" i="3" s="1"/>
  <c r="AA732" i="3"/>
  <c r="AC732" i="3" s="1"/>
  <c r="AA733" i="3"/>
  <c r="AC733" i="3" s="1"/>
  <c r="AA735" i="3"/>
  <c r="AC735" i="3" s="1"/>
  <c r="AA736" i="3"/>
  <c r="AC736" i="3" s="1"/>
  <c r="AA8" i="3"/>
  <c r="AC8" i="3" s="1"/>
</calcChain>
</file>

<file path=xl/sharedStrings.xml><?xml version="1.0" encoding="utf-8"?>
<sst xmlns="http://schemas.openxmlformats.org/spreadsheetml/2006/main" count="5140" uniqueCount="2205">
  <si>
    <t>STT</t>
  </si>
  <si>
    <t>Đề tài/dự án</t>
  </si>
  <si>
    <t>Bài báo</t>
  </si>
  <si>
    <t>Sách</t>
  </si>
  <si>
    <t>Hội thảo</t>
  </si>
  <si>
    <t>Số giờ chủ nhiệm</t>
  </si>
  <si>
    <t>SL chủ nhiệm</t>
  </si>
  <si>
    <t>Số giờ   thư kí</t>
  </si>
  <si>
    <t>SL thư kí</t>
  </si>
  <si>
    <t>Số giờ  tham gia</t>
  </si>
  <si>
    <t>SL tham gia</t>
  </si>
  <si>
    <t>Số giờ bài báo</t>
  </si>
  <si>
    <t>SL bài báo</t>
  </si>
  <si>
    <t>Số bài báo chưa tính giờ</t>
  </si>
  <si>
    <t>Số giờ viết sách</t>
  </si>
  <si>
    <t>SL sách</t>
  </si>
  <si>
    <t>Số sách chưa tính giờ</t>
  </si>
  <si>
    <t>Số giờ hội thảo</t>
  </si>
  <si>
    <t>Số hội thảo</t>
  </si>
  <si>
    <t>004.090.01763</t>
  </si>
  <si>
    <t>Khoa Kinh tế và Phát triển nông thôn</t>
  </si>
  <si>
    <t>004.005.00410</t>
  </si>
  <si>
    <t>Khoa Chăn nuôi</t>
  </si>
  <si>
    <t>004.004.00332</t>
  </si>
  <si>
    <t>004.090.01651</t>
  </si>
  <si>
    <t>004.001.01480</t>
  </si>
  <si>
    <t>004.090.02104</t>
  </si>
  <si>
    <t>Khoa Thú y</t>
  </si>
  <si>
    <t>004.005.01276</t>
  </si>
  <si>
    <t>004.090.01042</t>
  </si>
  <si>
    <t>Khoa Quản lý đất đai</t>
  </si>
  <si>
    <t>004.090.01553</t>
  </si>
  <si>
    <t>Khoa Nông học</t>
  </si>
  <si>
    <t>004.090.01565</t>
  </si>
  <si>
    <t>004.004.00350</t>
  </si>
  <si>
    <t>Khoa Công nghệ thông tin</t>
  </si>
  <si>
    <t>004.002.00176</t>
  </si>
  <si>
    <t>004.090.01902</t>
  </si>
  <si>
    <t>Trung tâm Thực nghiệm và Đào tạo nghề</t>
  </si>
  <si>
    <t>004.090.01730</t>
  </si>
  <si>
    <t>Khoa Sư phạm và Ngoại ngữ</t>
  </si>
  <si>
    <t>004.090.01926</t>
  </si>
  <si>
    <t>004.090.01930</t>
  </si>
  <si>
    <t>004.008.01399</t>
  </si>
  <si>
    <t>004.090.01591</t>
  </si>
  <si>
    <t>004.090.01825</t>
  </si>
  <si>
    <t>004.090.01422</t>
  </si>
  <si>
    <t>004.005.00413</t>
  </si>
  <si>
    <t>004.004.00863</t>
  </si>
  <si>
    <t>Bùi Thị Thu</t>
  </si>
  <si>
    <t>004.001.01075</t>
  </si>
  <si>
    <t>Khoa Công nghệ sinh học</t>
  </si>
  <si>
    <t>004.003.01373</t>
  </si>
  <si>
    <t>Khoa Môi trường</t>
  </si>
  <si>
    <t>004.002.01404</t>
  </si>
  <si>
    <t>004.002.00193</t>
  </si>
  <si>
    <t>004.002.01051</t>
  </si>
  <si>
    <t>004.002.00110</t>
  </si>
  <si>
    <t>004.090.02105</t>
  </si>
  <si>
    <t>004.090.01911</t>
  </si>
  <si>
    <t>004.004.00339</t>
  </si>
  <si>
    <t>004.090.02040</t>
  </si>
  <si>
    <t>004.006.00854</t>
  </si>
  <si>
    <t>004.090.02191</t>
  </si>
  <si>
    <t>004.090.01900</t>
  </si>
  <si>
    <t>004.090.01566</t>
  </si>
  <si>
    <t>004.003.00827</t>
  </si>
  <si>
    <t>004.003.00876</t>
  </si>
  <si>
    <t>004.002.00143</t>
  </si>
  <si>
    <t>004.005.00437</t>
  </si>
  <si>
    <t>004.090.02112</t>
  </si>
  <si>
    <t>Chu Thị Thanh</t>
  </si>
  <si>
    <t>004.002.01507</t>
  </si>
  <si>
    <t>004.090.01708</t>
  </si>
  <si>
    <t>004.090.01002</t>
  </si>
  <si>
    <t>004.002.01057</t>
  </si>
  <si>
    <t>004.006.01294</t>
  </si>
  <si>
    <t>004.090.01583</t>
  </si>
  <si>
    <t>004.004.01384</t>
  </si>
  <si>
    <t>004.002.00166</t>
  </si>
  <si>
    <t>004.090.01922</t>
  </si>
  <si>
    <t>004.011.01520</t>
  </si>
  <si>
    <t>004.001.01474</t>
  </si>
  <si>
    <t>004.090.01567</t>
  </si>
  <si>
    <t>004.008.00466</t>
  </si>
  <si>
    <t>004.002.00810</t>
  </si>
  <si>
    <t>004.004.00334</t>
  </si>
  <si>
    <t>004.006.01083</t>
  </si>
  <si>
    <t>004.090.01813</t>
  </si>
  <si>
    <t>004.002.00928</t>
  </si>
  <si>
    <t>004.004.01290</t>
  </si>
  <si>
    <t>004.090.01653</t>
  </si>
  <si>
    <t>004.004.00306</t>
  </si>
  <si>
    <t>004.090.01751</t>
  </si>
  <si>
    <t>004.090.01827</t>
  </si>
  <si>
    <t>004.004.01128</t>
  </si>
  <si>
    <t>004.004.01491</t>
  </si>
  <si>
    <t>004.003.01124</t>
  </si>
  <si>
    <t>004.090.01328</t>
  </si>
  <si>
    <t>004.001.01361</t>
  </si>
  <si>
    <t>004.090.00994</t>
  </si>
  <si>
    <t>004.090.01933</t>
  </si>
  <si>
    <t>004.090.00898</t>
  </si>
  <si>
    <t>004.002.00123</t>
  </si>
  <si>
    <t>004.002.00824</t>
  </si>
  <si>
    <t>004.005.01069</t>
  </si>
  <si>
    <t>004.090.01996</t>
  </si>
  <si>
    <t>004.003.00240</t>
  </si>
  <si>
    <t>004.005.00417</t>
  </si>
  <si>
    <t>004.001.00801</t>
  </si>
  <si>
    <t>004.005.01387</t>
  </si>
  <si>
    <t>004.003.00275</t>
  </si>
  <si>
    <t>004.008.01197</t>
  </si>
  <si>
    <t>Khoa Lý luận chính trị và Xã hội</t>
  </si>
  <si>
    <t>004.090.01752</t>
  </si>
  <si>
    <t>004.004.00351</t>
  </si>
  <si>
    <t>004.090.01036</t>
  </si>
  <si>
    <t>004.008.01284</t>
  </si>
  <si>
    <t>004.002.01504</t>
  </si>
  <si>
    <t>004.090.02089</t>
  </si>
  <si>
    <t>004.090.01727</t>
  </si>
  <si>
    <t>004.005.01494</t>
  </si>
  <si>
    <t>004.090.01822</t>
  </si>
  <si>
    <t>004.003.00266</t>
  </si>
  <si>
    <t>Đỗ Thị Thanh</t>
  </si>
  <si>
    <t>004.005.01130</t>
  </si>
  <si>
    <t>004.090.01828</t>
  </si>
  <si>
    <t>004.003.01486</t>
  </si>
  <si>
    <t>004.001.01360</t>
  </si>
  <si>
    <t>004.090.02014</t>
  </si>
  <si>
    <t>004.005.00921</t>
  </si>
  <si>
    <t>004.003.00265</t>
  </si>
  <si>
    <t>004.005.00432</t>
  </si>
  <si>
    <t>004.090.01774</t>
  </si>
  <si>
    <t>004.090.02027</t>
  </si>
  <si>
    <t>Khoa Thủy sản</t>
  </si>
  <si>
    <t>004.090.01701</t>
  </si>
  <si>
    <t>004.090.01912</t>
  </si>
  <si>
    <t>004.090.02021</t>
  </si>
  <si>
    <t>004.090.01648</t>
  </si>
  <si>
    <t>004.003.01123</t>
  </si>
  <si>
    <t>004.090.02139</t>
  </si>
  <si>
    <t>004.001.00083</t>
  </si>
  <si>
    <t>004.001.00063</t>
  </si>
  <si>
    <t>004.011.01521</t>
  </si>
  <si>
    <t>004.001.00096</t>
  </si>
  <si>
    <t>004.090.01906</t>
  </si>
  <si>
    <t>004.090.01578</t>
  </si>
  <si>
    <t>004.008.01279</t>
  </si>
  <si>
    <t>004.090.02019</t>
  </si>
  <si>
    <t>004.001.01366</t>
  </si>
  <si>
    <t>004.005.01392</t>
  </si>
  <si>
    <t>004.090.01710</t>
  </si>
  <si>
    <t>004.003.01484</t>
  </si>
  <si>
    <t>004.001.01257</t>
  </si>
  <si>
    <t>004.090.01816</t>
  </si>
  <si>
    <t>004.002.01263</t>
  </si>
  <si>
    <t>004.002.00136</t>
  </si>
  <si>
    <t>004.090.01641</t>
  </si>
  <si>
    <t>004.007.00514</t>
  </si>
  <si>
    <t>004.006.01397</t>
  </si>
  <si>
    <t>004.006.00873</t>
  </si>
  <si>
    <t>004.090.01733</t>
  </si>
  <si>
    <t>004.090.02094</t>
  </si>
  <si>
    <t>004.001.00010</t>
  </si>
  <si>
    <t>004.001.01475</t>
  </si>
  <si>
    <t>004.002.01260</t>
  </si>
  <si>
    <t>004.090.01905</t>
  </si>
  <si>
    <t>004.004.00337</t>
  </si>
  <si>
    <t>004.090.01916</t>
  </si>
  <si>
    <t>004.090.01231</t>
  </si>
  <si>
    <t>004.003.00274</t>
  </si>
  <si>
    <t>004.001.00041</t>
  </si>
  <si>
    <t>004.090.01809</t>
  </si>
  <si>
    <t>004.002.01419</t>
  </si>
  <si>
    <t>004.004.00323</t>
  </si>
  <si>
    <t>004.024.00795</t>
  </si>
  <si>
    <t>004.090.01765</t>
  </si>
  <si>
    <t>004.090.02106</t>
  </si>
  <si>
    <t>Hoàng Minh</t>
  </si>
  <si>
    <t>004.090.01697</t>
  </si>
  <si>
    <t>004.002.01058</t>
  </si>
  <si>
    <t>004.090.01995</t>
  </si>
  <si>
    <t>004.090.01590</t>
  </si>
  <si>
    <t>004.003.01693</t>
  </si>
  <si>
    <t>004.090.01013</t>
  </si>
  <si>
    <t>004.090.02015</t>
  </si>
  <si>
    <t>004.090.01918</t>
  </si>
  <si>
    <t>004.090.01975</t>
  </si>
  <si>
    <t>004.004.01080</t>
  </si>
  <si>
    <t>004.006.00489</t>
  </si>
  <si>
    <t>004.004.00325</t>
  </si>
  <si>
    <t>004.002.00196</t>
  </si>
  <si>
    <t>004.005.00412</t>
  </si>
  <si>
    <t>004.002.01120</t>
  </si>
  <si>
    <t>004.011.01516</t>
  </si>
  <si>
    <t>004.002.01224</t>
  </si>
  <si>
    <t>004.007.00911</t>
  </si>
  <si>
    <t>004.090.01917</t>
  </si>
  <si>
    <t>004.004.01383</t>
  </si>
  <si>
    <t>004.009.00525</t>
  </si>
  <si>
    <t>004.001.01367</t>
  </si>
  <si>
    <t>004.005.00423</t>
  </si>
  <si>
    <t>004.004.00288</t>
  </si>
  <si>
    <t>004.007.00513</t>
  </si>
  <si>
    <t>004.001.00117</t>
  </si>
  <si>
    <t>004.005.00882</t>
  </si>
  <si>
    <t>004.090.01580</t>
  </si>
  <si>
    <t>004.090.01703</t>
  </si>
  <si>
    <t>004.090.01908</t>
  </si>
  <si>
    <t>004.090.01928</t>
  </si>
  <si>
    <t>004.090.01644</t>
  </si>
  <si>
    <t>004.090.02001</t>
  </si>
  <si>
    <t>004.003.00250</t>
  </si>
  <si>
    <t>004.090.01818</t>
  </si>
  <si>
    <t>004.002.01056</t>
  </si>
  <si>
    <t>Lê Thị Hồng</t>
  </si>
  <si>
    <t>004.008.01398</t>
  </si>
  <si>
    <t>004.006.00912</t>
  </si>
  <si>
    <t>004.005.01133</t>
  </si>
  <si>
    <t>004.005.01274</t>
  </si>
  <si>
    <t>004.008.00870</t>
  </si>
  <si>
    <t>004.090.02037</t>
  </si>
  <si>
    <t>004.005.00859</t>
  </si>
  <si>
    <t>004.090.02113</t>
  </si>
  <si>
    <t>Lê Thị Minh</t>
  </si>
  <si>
    <t>004.005.00416</t>
  </si>
  <si>
    <t>004.090.01245</t>
  </si>
  <si>
    <t>004.008.00460</t>
  </si>
  <si>
    <t>004.006.01292</t>
  </si>
  <si>
    <t>004.005.01273</t>
  </si>
  <si>
    <t>004.005.01388</t>
  </si>
  <si>
    <t>004.090.01652</t>
  </si>
  <si>
    <t>004.090.01563</t>
  </si>
  <si>
    <t>004.001.01055</t>
  </si>
  <si>
    <t>004.006.01396</t>
  </si>
  <si>
    <t>004.008.01138</t>
  </si>
  <si>
    <t>004.090.02116</t>
  </si>
  <si>
    <t>004.004.00320</t>
  </si>
  <si>
    <t>004.004.01289</t>
  </si>
  <si>
    <t>004.008.01136</t>
  </si>
  <si>
    <t>004.090.01886</t>
  </si>
  <si>
    <t>004.090.01709</t>
  </si>
  <si>
    <t>004.002.01476</t>
  </si>
  <si>
    <t>004.004.00292</t>
  </si>
  <si>
    <t>004.003.01378</t>
  </si>
  <si>
    <t>004.004.01180</t>
  </si>
  <si>
    <t>004.090.01594</t>
  </si>
  <si>
    <t>004.090.01723</t>
  </si>
  <si>
    <t>004.090.01355</t>
  </si>
  <si>
    <t>004.090.02095</t>
  </si>
  <si>
    <t>004.004.00287</t>
  </si>
  <si>
    <t>004.090.01705</t>
  </si>
  <si>
    <t>004.090.01573</t>
  </si>
  <si>
    <t>004.003.00826</t>
  </si>
  <si>
    <t>004.006.01498</t>
  </si>
  <si>
    <t>004.003.01126</t>
  </si>
  <si>
    <t>004.005.00919</t>
  </si>
  <si>
    <t>004.005.00887</t>
  </si>
  <si>
    <t>004.090.01767</t>
  </si>
  <si>
    <t>004.090.01777</t>
  </si>
  <si>
    <t>004.002.00117</t>
  </si>
  <si>
    <t>004.006.01027</t>
  </si>
  <si>
    <t>004.090.01636</t>
  </si>
  <si>
    <t>004.090.01582</t>
  </si>
  <si>
    <t>004.090.01639</t>
  </si>
  <si>
    <t>004.090.02180</t>
  </si>
  <si>
    <t>004.004.01385</t>
  </si>
  <si>
    <t>004.003.01060</t>
  </si>
  <si>
    <t>004.002.01076</t>
  </si>
  <si>
    <t>004.001.00089</t>
  </si>
  <si>
    <t>004.003.01376</t>
  </si>
  <si>
    <t>004.090.01728</t>
  </si>
  <si>
    <t>004.004.01190</t>
  </si>
  <si>
    <t>004.001.01109</t>
  </si>
  <si>
    <t>004.006.00480</t>
  </si>
  <si>
    <t>004.090.01012</t>
  </si>
  <si>
    <t>004.090.02010</t>
  </si>
  <si>
    <t>004.002.01226</t>
  </si>
  <si>
    <t>004.090.01556</t>
  </si>
  <si>
    <t>004.004.00301</t>
  </si>
  <si>
    <t>004.008.00835</t>
  </si>
  <si>
    <t>004.006.00498</t>
  </si>
  <si>
    <t>004.090.01626</t>
  </si>
  <si>
    <t>004.007.01141</t>
  </si>
  <si>
    <t>004.090.01741</t>
  </si>
  <si>
    <t>004.090.01552</t>
  </si>
  <si>
    <t>004.090.02029</t>
  </si>
  <si>
    <t>004.005.00832</t>
  </si>
  <si>
    <t>004.090.02012</t>
  </si>
  <si>
    <t>004.002.00189</t>
  </si>
  <si>
    <t>004.090.01915</t>
  </si>
  <si>
    <t>004.002.00165</t>
  </si>
  <si>
    <t>004.002.00906</t>
  </si>
  <si>
    <t>004.002.00929</t>
  </si>
  <si>
    <t>004.004.01380</t>
  </si>
  <si>
    <t>004.090.01806</t>
  </si>
  <si>
    <t>004.013.01524</t>
  </si>
  <si>
    <t>004.090.01762</t>
  </si>
  <si>
    <t>004.006.01064</t>
  </si>
  <si>
    <t>004.008.00874</t>
  </si>
  <si>
    <t>004.090.01572</t>
  </si>
  <si>
    <t>004.006.00490</t>
  </si>
  <si>
    <t>004.005.01395</t>
  </si>
  <si>
    <t>004.034.00778</t>
  </si>
  <si>
    <t>004.003.01483</t>
  </si>
  <si>
    <t>004.090.01711</t>
  </si>
  <si>
    <t>004.001.01119</t>
  </si>
  <si>
    <t>004.007.00842</t>
  </si>
  <si>
    <t>004.001.01054</t>
  </si>
  <si>
    <t>004.001.01258</t>
  </si>
  <si>
    <t>004.090.01766</t>
  </si>
  <si>
    <t>004.090.01759</t>
  </si>
  <si>
    <t>004.090.01808</t>
  </si>
  <si>
    <t>004.090.01579</t>
  </si>
  <si>
    <t>004.001.00118</t>
  </si>
  <si>
    <t>004.090.01420</t>
  </si>
  <si>
    <t>004.005.00891</t>
  </si>
  <si>
    <t>004.004.01288</t>
  </si>
  <si>
    <t>004.005.01393</t>
  </si>
  <si>
    <t>004.002.01225</t>
  </si>
  <si>
    <t>004.007.00843</t>
  </si>
  <si>
    <t>004.090.01008</t>
  </si>
  <si>
    <t>004.002.01261</t>
  </si>
  <si>
    <t>004.001.01363</t>
  </si>
  <si>
    <t>004.001.00055</t>
  </si>
  <si>
    <t>004.090.01146</t>
  </si>
  <si>
    <t>004.001.00820</t>
  </si>
  <si>
    <t>004.010.01509</t>
  </si>
  <si>
    <t>004.090.01533</t>
  </si>
  <si>
    <t>004.090.01811</t>
  </si>
  <si>
    <t>004.090.01819</t>
  </si>
  <si>
    <t>004.090.01992</t>
  </si>
  <si>
    <t>004.005.00872</t>
  </si>
  <si>
    <t>004.002.00191</t>
  </si>
  <si>
    <t>004.019.00656</t>
  </si>
  <si>
    <t>004.005.01495</t>
  </si>
  <si>
    <t>004.003.00243</t>
  </si>
  <si>
    <t>004.090.01660</t>
  </si>
  <si>
    <t>004.090.02188</t>
  </si>
  <si>
    <t>004.006.00865</t>
  </si>
  <si>
    <t>004.003.00260</t>
  </si>
  <si>
    <t>004.003.00272</t>
  </si>
  <si>
    <t>004.090.01714</t>
  </si>
  <si>
    <t>004.090.01568</t>
  </si>
  <si>
    <t>004.034.00884</t>
  </si>
  <si>
    <t>004.090.02018</t>
  </si>
  <si>
    <t>004.090.01904</t>
  </si>
  <si>
    <t>004.005.00392</t>
  </si>
  <si>
    <t>004.005.00831</t>
  </si>
  <si>
    <t>004.090.01717</t>
  </si>
  <si>
    <t>004.090.02091</t>
  </si>
  <si>
    <t>004.003.01077</t>
  </si>
  <si>
    <t>004.004.00375</t>
  </si>
  <si>
    <t>004.090.01704</t>
  </si>
  <si>
    <t>004.004.00881</t>
  </si>
  <si>
    <t>004.003.01379</t>
  </si>
  <si>
    <t>004.002.00972</t>
  </si>
  <si>
    <t>004.006.01182</t>
  </si>
  <si>
    <t>004.003.00239</t>
  </si>
  <si>
    <t>004.005.00407</t>
  </si>
  <si>
    <t>004.003.00263</t>
  </si>
  <si>
    <t>004.004.01270</t>
  </si>
  <si>
    <t>004.090.02178</t>
  </si>
  <si>
    <t>004.005.00886</t>
  </si>
  <si>
    <t>004.005.00415</t>
  </si>
  <si>
    <t>004.001.01259</t>
  </si>
  <si>
    <t>004.003.00259</t>
  </si>
  <si>
    <t>004.005.00861</t>
  </si>
  <si>
    <t>004.006.00838</t>
  </si>
  <si>
    <t>004.004.01381</t>
  </si>
  <si>
    <t>004.090.02194</t>
  </si>
  <si>
    <t>004.004.00324</t>
  </si>
  <si>
    <t>004.090.01561</t>
  </si>
  <si>
    <t>004.090.01983</t>
  </si>
  <si>
    <t>004.090.01698</t>
  </si>
  <si>
    <t>004.001.00088</t>
  </si>
  <si>
    <t>004.090.01627</t>
  </si>
  <si>
    <t>004.003.00273</t>
  </si>
  <si>
    <t>004.090.01577</t>
  </si>
  <si>
    <t>004.003.01487</t>
  </si>
  <si>
    <t>004.090.01854</t>
  </si>
  <si>
    <t>004.003.01266</t>
  </si>
  <si>
    <t>004.090.01706</t>
  </si>
  <si>
    <t>004.001.00030</t>
  </si>
  <si>
    <t>004.001.01256</t>
  </si>
  <si>
    <t>004.090.01423</t>
  </si>
  <si>
    <t>004.003.01267</t>
  </si>
  <si>
    <t>004.006.00481</t>
  </si>
  <si>
    <t>004.090.02163</t>
  </si>
  <si>
    <t>004.004.01127</t>
  </si>
  <si>
    <t>004.007.00511</t>
  </si>
  <si>
    <t>004.001.00804</t>
  </si>
  <si>
    <t>004.090.01726</t>
  </si>
  <si>
    <t>004.008.00449</t>
  </si>
  <si>
    <t>004.090.02088</t>
  </si>
  <si>
    <t>004.002.01368</t>
  </si>
  <si>
    <t>004.005.00424</t>
  </si>
  <si>
    <t>004.004.01192</t>
  </si>
  <si>
    <t>004.090.01101</t>
  </si>
  <si>
    <t>004.090.02193</t>
  </si>
  <si>
    <t>004.090.01208</t>
  </si>
  <si>
    <t>004.090.01718</t>
  </si>
  <si>
    <t>004.090.02006</t>
  </si>
  <si>
    <t>Nguyễn Thị Hạnh</t>
  </si>
  <si>
    <t>004.090.02090</t>
  </si>
  <si>
    <t>004.090.01739</t>
  </si>
  <si>
    <t>004.004.00828</t>
  </si>
  <si>
    <t>004.003.01481</t>
  </si>
  <si>
    <t>004.090.01629</t>
  </si>
  <si>
    <t>004.090.02177</t>
  </si>
  <si>
    <t>004.090.02099</t>
  </si>
  <si>
    <t>004.090.01650</t>
  </si>
  <si>
    <t>004.007.00510</t>
  </si>
  <si>
    <t>004.002.01406</t>
  </si>
  <si>
    <t>Nguyễn Thị Hồng</t>
  </si>
  <si>
    <t>004.002.01502</t>
  </si>
  <si>
    <t>004.003.01078</t>
  </si>
  <si>
    <t>004.003.00227</t>
  </si>
  <si>
    <t>004.003.01488</t>
  </si>
  <si>
    <t>Nguyễn Thị Hương</t>
  </si>
  <si>
    <t>004.090.01592</t>
  </si>
  <si>
    <t>004.090.02100</t>
  </si>
  <si>
    <t>004.090.01939</t>
  </si>
  <si>
    <t>004.090.01800</t>
  </si>
  <si>
    <t>Nguyễn Thị Huyền</t>
  </si>
  <si>
    <t>004.090.01734</t>
  </si>
  <si>
    <t>004.090.01821</t>
  </si>
  <si>
    <t>004.001.01477</t>
  </si>
  <si>
    <t>004.010.01513</t>
  </si>
  <si>
    <t>004.090.01772</t>
  </si>
  <si>
    <t>004.004.01129</t>
  </si>
  <si>
    <t>004.090.01732</t>
  </si>
  <si>
    <t>Nguyễn Thị Khánh</t>
  </si>
  <si>
    <t>004.090.02020</t>
  </si>
  <si>
    <t>Nguyễn Thị Kim</t>
  </si>
  <si>
    <t>004.001.00039</t>
  </si>
  <si>
    <t>004.090.02024</t>
  </si>
  <si>
    <t>004.006.00852</t>
  </si>
  <si>
    <t>004.007.00841</t>
  </si>
  <si>
    <t>004.001.01052</t>
  </si>
  <si>
    <t>004.090.01719</t>
  </si>
  <si>
    <t>Nguyễn Thị Lan</t>
  </si>
  <si>
    <t>004.002.00195</t>
  </si>
  <si>
    <t>004.003.01375</t>
  </si>
  <si>
    <t>004.090.01775</t>
  </si>
  <si>
    <t>004.008.01278</t>
  </si>
  <si>
    <t>004.090.02306</t>
  </si>
  <si>
    <t>004.090.01812</t>
  </si>
  <si>
    <t>Nguyễn Thị Lý</t>
  </si>
  <si>
    <t>004.001.00076</t>
  </si>
  <si>
    <t>Nguyễn Thị Mai</t>
  </si>
  <si>
    <t>004.001.01478</t>
  </si>
  <si>
    <t>004.002.01407</t>
  </si>
  <si>
    <t>Nguyễn Thị Minh</t>
  </si>
  <si>
    <t>004.003.00244</t>
  </si>
  <si>
    <t>004.008.01283</t>
  </si>
  <si>
    <t>004.005.00406</t>
  </si>
  <si>
    <t>004.008.01496</t>
  </si>
  <si>
    <t>004.090.02184</t>
  </si>
  <si>
    <t>004.004.00923</t>
  </si>
  <si>
    <t>004.006.00839</t>
  </si>
  <si>
    <t>004.005.00920</t>
  </si>
  <si>
    <t>004.090.01555</t>
  </si>
  <si>
    <t>004.008.00395</t>
  </si>
  <si>
    <t>004.001.01364</t>
  </si>
  <si>
    <t>004.090.02186</t>
  </si>
  <si>
    <t>004.005.01492</t>
  </si>
  <si>
    <t>004.002.00167</t>
  </si>
  <si>
    <t>004.090.02008</t>
  </si>
  <si>
    <t>Nguyễn Thị Phương</t>
  </si>
  <si>
    <t>004.090.01932</t>
  </si>
  <si>
    <t>004.004.00864</t>
  </si>
  <si>
    <t>004.090.02016</t>
  </si>
  <si>
    <t>004.090.01554</t>
  </si>
  <si>
    <t>004.002.01223</t>
  </si>
  <si>
    <t>004.090.02187</t>
  </si>
  <si>
    <t>004.008.01282</t>
  </si>
  <si>
    <t>Nguyễn Thị Thanh</t>
  </si>
  <si>
    <t>004.090.01707</t>
  </si>
  <si>
    <t>004.002.01403</t>
  </si>
  <si>
    <t>004.001.01255</t>
  </si>
  <si>
    <t>004.006.01497</t>
  </si>
  <si>
    <t>004.008.01062</t>
  </si>
  <si>
    <t>004.090.01551</t>
  </si>
  <si>
    <t>004.008.00463</t>
  </si>
  <si>
    <t>004.007.00905</t>
  </si>
  <si>
    <t>004.090.01587</t>
  </si>
  <si>
    <t>004.005.01493</t>
  </si>
  <si>
    <t>Nguyễn Thị Thu</t>
  </si>
  <si>
    <t>004.090.00967</t>
  </si>
  <si>
    <t>004.001.00915</t>
  </si>
  <si>
    <t>004.090.01702</t>
  </si>
  <si>
    <t>004.003.01125</t>
  </si>
  <si>
    <t>004.003.01377</t>
  </si>
  <si>
    <t>004.005.01132</t>
  </si>
  <si>
    <t>004.007.01287</t>
  </si>
  <si>
    <t>004.005.01389</t>
  </si>
  <si>
    <t>004.005.01271</t>
  </si>
  <si>
    <t>004.090.02260</t>
  </si>
  <si>
    <t>004.090.01913</t>
  </si>
  <si>
    <t>004.090.01831</t>
  </si>
  <si>
    <t>Nguyễn Thị Thúy</t>
  </si>
  <si>
    <t>004.006.00497</t>
  </si>
  <si>
    <t>004.011.01518</t>
  </si>
  <si>
    <t>004.090.01919</t>
  </si>
  <si>
    <t>004.001.00822</t>
  </si>
  <si>
    <t>004.090.01764</t>
  </si>
  <si>
    <t>004.090.01993</t>
  </si>
  <si>
    <t>004.090.01832</t>
  </si>
  <si>
    <t>Nguyễn Thị Trang</t>
  </si>
  <si>
    <t>004.002.01402</t>
  </si>
  <si>
    <t>004.011.01519</t>
  </si>
  <si>
    <t>Nguyễn Thị Tuyết</t>
  </si>
  <si>
    <t>004.002.00177</t>
  </si>
  <si>
    <t>004.090.01760</t>
  </si>
  <si>
    <t>004.002.00823</t>
  </si>
  <si>
    <t>004.002.01369</t>
  </si>
  <si>
    <t>004.090.01716</t>
  </si>
  <si>
    <t>004.003.01059</t>
  </si>
  <si>
    <t>004.003.01485</t>
  </si>
  <si>
    <t>004.090.01679</t>
  </si>
  <si>
    <t>004.002.01262</t>
  </si>
  <si>
    <t>004.090.02028</t>
  </si>
  <si>
    <t>004.006.01408</t>
  </si>
  <si>
    <t>004.090.01072</t>
  </si>
  <si>
    <t>004.090.02199</t>
  </si>
  <si>
    <t>004.090.01558</t>
  </si>
  <si>
    <t>004.010.01532</t>
  </si>
  <si>
    <t>004.090.01810</t>
  </si>
  <si>
    <t>004.090.01574</t>
  </si>
  <si>
    <t>004.090.01884</t>
  </si>
  <si>
    <t>004.013.00583</t>
  </si>
  <si>
    <t>004.090.01632</t>
  </si>
  <si>
    <t>004.001.01365</t>
  </si>
  <si>
    <t>004.003.00913</t>
  </si>
  <si>
    <t>004.005.00421</t>
  </si>
  <si>
    <t>004.090.01634</t>
  </si>
  <si>
    <t>004.001.01413</t>
  </si>
  <si>
    <t>004.004.00300</t>
  </si>
  <si>
    <t>004.090.01581</t>
  </si>
  <si>
    <t>004.090.02181</t>
  </si>
  <si>
    <t>004.004.00348</t>
  </si>
  <si>
    <t>004.003.00257</t>
  </si>
  <si>
    <t>004.090.01523</t>
  </si>
  <si>
    <t>004.002.01508</t>
  </si>
  <si>
    <t>004.002.00152</t>
  </si>
  <si>
    <t>004.004.01178</t>
  </si>
  <si>
    <t>004.090.01589</t>
  </si>
  <si>
    <t>004.090.01830</t>
  </si>
  <si>
    <t>004.007.01065</t>
  </si>
  <si>
    <t>004.004.01269</t>
  </si>
  <si>
    <t>004.090.01428</t>
  </si>
  <si>
    <t>004.005.00404</t>
  </si>
  <si>
    <t>004.002.01503</t>
  </si>
  <si>
    <t>004.001.01688</t>
  </si>
  <si>
    <t>004.090.01575</t>
  </si>
  <si>
    <t>004.005.01394</t>
  </si>
  <si>
    <t>004.003.00276</t>
  </si>
  <si>
    <t>004.006.01081</t>
  </si>
  <si>
    <t>004.005.00414</t>
  </si>
  <si>
    <t>004.002.00116</t>
  </si>
  <si>
    <t>004.002.00151</t>
  </si>
  <si>
    <t>004.090.01635</t>
  </si>
  <si>
    <t>004.002.00134</t>
  </si>
  <si>
    <t>004.020.01525</t>
  </si>
  <si>
    <t>004.001.00007</t>
  </si>
  <si>
    <t>004.005.00408</t>
  </si>
  <si>
    <t>004.001.00914</t>
  </si>
  <si>
    <t>004.090.02189</t>
  </si>
  <si>
    <t>004.090.02107</t>
  </si>
  <si>
    <t>004.090.01974</t>
  </si>
  <si>
    <t>004.006.00491</t>
  </si>
  <si>
    <t>004.090.01570</t>
  </si>
  <si>
    <t>004.090.01924</t>
  </si>
  <si>
    <t>004.003.00241</t>
  </si>
  <si>
    <t>004.090.01649</t>
  </si>
  <si>
    <t>004.004.00293</t>
  </si>
  <si>
    <t>004.002.00118</t>
  </si>
  <si>
    <t>004.004.00379</t>
  </si>
  <si>
    <t>004.001.00021</t>
  </si>
  <si>
    <t>004.001.01473</t>
  </si>
  <si>
    <t>004.090.01209</t>
  </si>
  <si>
    <t>004.090.01559</t>
  </si>
  <si>
    <t>004.005.01756</t>
  </si>
  <si>
    <t>004.003.01188</t>
  </si>
  <si>
    <t>004.004.01462</t>
  </si>
  <si>
    <t>004.002.00135</t>
  </si>
  <si>
    <t>004.001.01540</t>
  </si>
  <si>
    <t>004.002.01505</t>
  </si>
  <si>
    <t>004.090.01947</t>
  </si>
  <si>
    <t>004.002.00168</t>
  </si>
  <si>
    <t>004.002.00144</t>
  </si>
  <si>
    <t>004.001.00998</t>
  </si>
  <si>
    <t>004.004.00908</t>
  </si>
  <si>
    <t>004.006.01082</t>
  </si>
  <si>
    <t>004.090.02025</t>
  </si>
  <si>
    <t>004.003.01268</t>
  </si>
  <si>
    <t>004.004.00302</t>
  </si>
  <si>
    <t>004.090.01033</t>
  </si>
  <si>
    <t>004.090.02004</t>
  </si>
  <si>
    <t>004.090.01560</t>
  </si>
  <si>
    <t>004.004.01382</t>
  </si>
  <si>
    <t>004.090.02007</t>
  </si>
  <si>
    <t>004.001.01362</t>
  </si>
  <si>
    <t>Phạm Thị Hương</t>
  </si>
  <si>
    <t>004.005.00858</t>
  </si>
  <si>
    <t>Phạm Thị Huyền</t>
  </si>
  <si>
    <t>004.090.02086</t>
  </si>
  <si>
    <t>Phạm Thị Lam</t>
  </si>
  <si>
    <t>004.002.01265</t>
  </si>
  <si>
    <t>Phạm Thị Lan</t>
  </si>
  <si>
    <t>004.090.02109</t>
  </si>
  <si>
    <t>004.090.01571</t>
  </si>
  <si>
    <t>004.002.01186</t>
  </si>
  <si>
    <t>004.001.00067</t>
  </si>
  <si>
    <t>004.001.01470</t>
  </si>
  <si>
    <t>Phạm Thị Thanh</t>
  </si>
  <si>
    <t>004.090.01642</t>
  </si>
  <si>
    <t>004.006.01499</t>
  </si>
  <si>
    <t>004.090.02098</t>
  </si>
  <si>
    <t>004.001.00084</t>
  </si>
  <si>
    <t>004.001.01227</t>
  </si>
  <si>
    <t>004.090.02097</t>
  </si>
  <si>
    <t>004.001.00031</t>
  </si>
  <si>
    <t>004.001.00090</t>
  </si>
  <si>
    <t>004.005.00422</t>
  </si>
  <si>
    <t>004.003.00251</t>
  </si>
  <si>
    <t>004.004.00830</t>
  </si>
  <si>
    <t>004.004.00888</t>
  </si>
  <si>
    <t>004.001.00057</t>
  </si>
  <si>
    <t>004.090.01907</t>
  </si>
  <si>
    <t>004.004.01079</t>
  </si>
  <si>
    <t>004.003.01374</t>
  </si>
  <si>
    <t>004.003.01482</t>
  </si>
  <si>
    <t>004.006.01412</t>
  </si>
  <si>
    <t>004.090.01633</t>
  </si>
  <si>
    <t>004.090.01722</t>
  </si>
  <si>
    <t>004.007.01286</t>
  </si>
  <si>
    <t>004.090.01787</t>
  </si>
  <si>
    <t>004.006.01139</t>
  </si>
  <si>
    <t>004.007.01624</t>
  </si>
  <si>
    <t>004.090.01803</t>
  </si>
  <si>
    <t>004.010.01511</t>
  </si>
  <si>
    <t>004.003.00909</t>
  </si>
  <si>
    <t>004.090.01006</t>
  </si>
  <si>
    <t>004.034.00730</t>
  </si>
  <si>
    <t>004.002.00126</t>
  </si>
  <si>
    <t>004.090.02092</t>
  </si>
  <si>
    <t>004.090.01725</t>
  </si>
  <si>
    <t>004.005.01391</t>
  </si>
  <si>
    <t>004.090.02087</t>
  </si>
  <si>
    <t>004.018.00400</t>
  </si>
  <si>
    <t>004.005.01272</t>
  </si>
  <si>
    <t>004.003.01187</t>
  </si>
  <si>
    <t>004.002.00149</t>
  </si>
  <si>
    <t>004.008.00836</t>
  </si>
  <si>
    <t>004.001.00032</t>
  </si>
  <si>
    <t>004.090.01724</t>
  </si>
  <si>
    <t>004.090.01820</t>
  </si>
  <si>
    <t>004.090.02084</t>
  </si>
  <si>
    <t>004.001.01469</t>
  </si>
  <si>
    <t>004.090.02096</t>
  </si>
  <si>
    <t>004.005.00833</t>
  </si>
  <si>
    <t>004.004.00309</t>
  </si>
  <si>
    <t>004.001.00999</t>
  </si>
  <si>
    <t>004.002.01372</t>
  </si>
  <si>
    <t>004.090.01804</t>
  </si>
  <si>
    <t>004.001.00036</t>
  </si>
  <si>
    <t>004.004.00359</t>
  </si>
  <si>
    <t>004.005.00419</t>
  </si>
  <si>
    <t>004.090.02195</t>
  </si>
  <si>
    <t>004.004.01179</t>
  </si>
  <si>
    <t>004.005.01061</t>
  </si>
  <si>
    <t>004.001.00087</t>
  </si>
  <si>
    <t>004.002.00811</t>
  </si>
  <si>
    <t>004.090.02093</t>
  </si>
  <si>
    <t>004.005.00436</t>
  </si>
  <si>
    <t>004.004.00286</t>
  </si>
  <si>
    <t>004.010.01514</t>
  </si>
  <si>
    <t>004.008.01198</t>
  </si>
  <si>
    <t>004.008.00453</t>
  </si>
  <si>
    <t>004.090.01640</t>
  </si>
  <si>
    <t>004.090.01584</t>
  </si>
  <si>
    <t>004.011.01517</t>
  </si>
  <si>
    <t>004.090.01144</t>
  </si>
  <si>
    <t>004.001.00011</t>
  </si>
  <si>
    <t>004.090.02182</t>
  </si>
  <si>
    <t>004.005.01414</t>
  </si>
  <si>
    <t>004.004.00989</t>
  </si>
  <si>
    <t>004.090.01712</t>
  </si>
  <si>
    <t>004.004.00317</t>
  </si>
  <si>
    <t>004.005.00918</t>
  </si>
  <si>
    <t>004.003.00248</t>
  </si>
  <si>
    <t>004.003.00990</t>
  </si>
  <si>
    <t>004.090.01720</t>
  </si>
  <si>
    <t>004.090.01814</t>
  </si>
  <si>
    <t>004.090.02115</t>
  </si>
  <si>
    <t>004.090.01699</t>
  </si>
  <si>
    <t>004.090.01557</t>
  </si>
  <si>
    <t>004.007.00910</t>
  </si>
  <si>
    <t>004.002.00825</t>
  </si>
  <si>
    <t>004.006.00837</t>
  </si>
  <si>
    <t>004.090.02101</t>
  </si>
  <si>
    <t>Trần Thị Hải</t>
  </si>
  <si>
    <t>004.090.01990</t>
  </si>
  <si>
    <t>004.090.01562</t>
  </si>
  <si>
    <t>Trần Thị Hương</t>
  </si>
  <si>
    <t>004.002.01405</t>
  </si>
  <si>
    <t>004.007.00509</t>
  </si>
  <si>
    <t>004.008.01084</t>
  </si>
  <si>
    <t>004.001.00065</t>
  </si>
  <si>
    <t>004.007.00867</t>
  </si>
  <si>
    <t>004.090.01769</t>
  </si>
  <si>
    <t>004.090.02274</t>
  </si>
  <si>
    <t>004.090.01721</t>
  </si>
  <si>
    <t>004.090.02102</t>
  </si>
  <si>
    <t>004.090.01116</t>
  </si>
  <si>
    <t>004.090.01016</t>
  </si>
  <si>
    <t>004.090.01903</t>
  </si>
  <si>
    <t>004.005.00916</t>
  </si>
  <si>
    <t>004.006.00856</t>
  </si>
  <si>
    <t>004.090.01334</t>
  </si>
  <si>
    <t>004.005.01386</t>
  </si>
  <si>
    <t>004.090.01826</t>
  </si>
  <si>
    <t>004.090.01931</t>
  </si>
  <si>
    <t>004.090.01778</t>
  </si>
  <si>
    <t>004.090.02002</t>
  </si>
  <si>
    <t>004.090.01738</t>
  </si>
  <si>
    <t>004.003.00277</t>
  </si>
  <si>
    <t>004.090.01585</t>
  </si>
  <si>
    <t>004.090.01645</t>
  </si>
  <si>
    <t>004.005.00386</t>
  </si>
  <si>
    <t>004.090.01148</t>
  </si>
  <si>
    <t>004.090.01329</t>
  </si>
  <si>
    <t>004.090.00895</t>
  </si>
  <si>
    <t>004.006.00487</t>
  </si>
  <si>
    <t>004.006.01411</t>
  </si>
  <si>
    <t>004.002.00926</t>
  </si>
  <si>
    <t>004.002.00183</t>
  </si>
  <si>
    <t>004.003.00879</t>
  </si>
  <si>
    <t>004.090.00938</t>
  </si>
  <si>
    <t>004.008.00862</t>
  </si>
  <si>
    <t>004.090.01731</t>
  </si>
  <si>
    <t>004.090.01736</t>
  </si>
  <si>
    <t>004.002.01371</t>
  </si>
  <si>
    <t>004.002.00927</t>
  </si>
  <si>
    <t>004.008.00878</t>
  </si>
  <si>
    <t>004.090.01165</t>
  </si>
  <si>
    <t>004.002.00175</t>
  </si>
  <si>
    <t>004.001.00018</t>
  </si>
  <si>
    <t>004.016.00540</t>
  </si>
  <si>
    <t>004.016.00539</t>
  </si>
  <si>
    <t>004.090.01768</t>
  </si>
  <si>
    <t>004.090.01735</t>
  </si>
  <si>
    <t>004.008.01134</t>
  </si>
  <si>
    <t>004.090.02017</t>
  </si>
  <si>
    <t>004.005.00834</t>
  </si>
  <si>
    <t>004.090.00904</t>
  </si>
  <si>
    <t>004.001.01074</t>
  </si>
  <si>
    <t>004.090.01229</t>
  </si>
  <si>
    <t>004.090.02155</t>
  </si>
  <si>
    <t>004.090.01715</t>
  </si>
  <si>
    <t>004.090.02011</t>
  </si>
  <si>
    <t>004.001.00068</t>
  </si>
  <si>
    <t>004.005.01390</t>
  </si>
  <si>
    <t>004.007.01400</t>
  </si>
  <si>
    <t>Vũ Thị Hằng</t>
  </si>
  <si>
    <t>004.090.01829</t>
  </si>
  <si>
    <t>004.090.00970</t>
  </si>
  <si>
    <t>004.090.01615</t>
  </si>
  <si>
    <t>004.090.01776</t>
  </si>
  <si>
    <t>004.007.01067</t>
  </si>
  <si>
    <t>004.090.01588</t>
  </si>
  <si>
    <t>004.090.01817</t>
  </si>
  <si>
    <t>Vũ Thị Thu</t>
  </si>
  <si>
    <t>004.090.01700</t>
  </si>
  <si>
    <t>004.006.01409</t>
  </si>
  <si>
    <t>004.008.01280</t>
  </si>
  <si>
    <t>004.001.00821</t>
  </si>
  <si>
    <t>004.090.02183</t>
  </si>
  <si>
    <t>004.090.01576</t>
  </si>
  <si>
    <t>004.090.01171</t>
  </si>
  <si>
    <t>004.090.01737</t>
  </si>
  <si>
    <t>004.090.01920</t>
  </si>
  <si>
    <t>004.001.00780</t>
  </si>
  <si>
    <t>004.008.00394</t>
  </si>
  <si>
    <t>góp ý luật</t>
  </si>
  <si>
    <t>bmay</t>
  </si>
  <si>
    <t>Chu Anh</t>
  </si>
  <si>
    <t>Tiệp</t>
  </si>
  <si>
    <t>26/12/1975</t>
  </si>
  <si>
    <t>Nam</t>
  </si>
  <si>
    <t>Canh tác học</t>
  </si>
  <si>
    <t>Nguyễn Tất</t>
  </si>
  <si>
    <t>Cảnh</t>
  </si>
  <si>
    <t>12/12/1958</t>
  </si>
  <si>
    <t>Trần Thị</t>
  </si>
  <si>
    <t>Thiêm</t>
  </si>
  <si>
    <t>08/11/1980</t>
  </si>
  <si>
    <t>Nữ</t>
  </si>
  <si>
    <t>Thiều Thị Phong</t>
  </si>
  <si>
    <t>Thu</t>
  </si>
  <si>
    <t>21/05/1984</t>
  </si>
  <si>
    <t>Vũ Duy</t>
  </si>
  <si>
    <t>Hoàng</t>
  </si>
  <si>
    <t>10/09/1987</t>
  </si>
  <si>
    <t>Nguyễn ích</t>
  </si>
  <si>
    <t>Tân</t>
  </si>
  <si>
    <t>14/01/1957</t>
  </si>
  <si>
    <t>Nguyễn Thị</t>
  </si>
  <si>
    <t>Loan</t>
  </si>
  <si>
    <t>18/08/1986</t>
  </si>
  <si>
    <t>Nguyễn Mai</t>
  </si>
  <si>
    <t>Thơm</t>
  </si>
  <si>
    <t>27/07/1968</t>
  </si>
  <si>
    <t>Hảo</t>
  </si>
  <si>
    <t>19/02/1956</t>
  </si>
  <si>
    <t>Bệnh cây</t>
  </si>
  <si>
    <t>Nguyễn Văn</t>
  </si>
  <si>
    <t>Viên</t>
  </si>
  <si>
    <t>05/04/1954</t>
  </si>
  <si>
    <t>Đỗ Tấn</t>
  </si>
  <si>
    <t>Dũng</t>
  </si>
  <si>
    <t>13/02/1955</t>
  </si>
  <si>
    <t>Nguyễn Đức</t>
  </si>
  <si>
    <t>Huy</t>
  </si>
  <si>
    <t>03/11/1977</t>
  </si>
  <si>
    <t>Đỗ Trung</t>
  </si>
  <si>
    <t>Kiên</t>
  </si>
  <si>
    <t>17/10/1984</t>
  </si>
  <si>
    <t>Hồng</t>
  </si>
  <si>
    <t>25/09/1982</t>
  </si>
  <si>
    <t>Hà Viết</t>
  </si>
  <si>
    <t>Cường</t>
  </si>
  <si>
    <t>03/03/1970</t>
  </si>
  <si>
    <t>Trần Nguyễn</t>
  </si>
  <si>
    <t>Hà</t>
  </si>
  <si>
    <t>26/09/1975</t>
  </si>
  <si>
    <t>Ninh Thị</t>
  </si>
  <si>
    <t>Phíp</t>
  </si>
  <si>
    <t>19/05/1971</t>
  </si>
  <si>
    <t>Cây công nghiệp</t>
  </si>
  <si>
    <t>Vũ Đình</t>
  </si>
  <si>
    <t>Chính</t>
  </si>
  <si>
    <t>26/11/1955</t>
  </si>
  <si>
    <t>Vũ Ngọc</t>
  </si>
  <si>
    <t>Thắng</t>
  </si>
  <si>
    <t>30/12/1977</t>
  </si>
  <si>
    <t>Hải</t>
  </si>
  <si>
    <t>28/01/1982</t>
  </si>
  <si>
    <t>Đinh Thái</t>
  </si>
  <si>
    <t>04/09/1984</t>
  </si>
  <si>
    <t>Bùi Thế</t>
  </si>
  <si>
    <t>Khuynh</t>
  </si>
  <si>
    <t>24/01/1987</t>
  </si>
  <si>
    <t>Nguyễn Thế</t>
  </si>
  <si>
    <t>Hùng</t>
  </si>
  <si>
    <t>08/02/1955</t>
  </si>
  <si>
    <t>Cây lương thực</t>
  </si>
  <si>
    <t>Tăng Thị</t>
  </si>
  <si>
    <t>Hạnh</t>
  </si>
  <si>
    <t>02/07/1975</t>
  </si>
  <si>
    <t>Phạm Văn</t>
  </si>
  <si>
    <t>10/10/1971</t>
  </si>
  <si>
    <t>Dương Thị Thu</t>
  </si>
  <si>
    <t>Hằng</t>
  </si>
  <si>
    <t>22/10/1983</t>
  </si>
  <si>
    <t>Lộc</t>
  </si>
  <si>
    <t>10/12/1983</t>
  </si>
  <si>
    <t>Phan Thị Hồng</t>
  </si>
  <si>
    <t>Nhung</t>
  </si>
  <si>
    <t>28/08/1987</t>
  </si>
  <si>
    <t>Nguyễn Việt</t>
  </si>
  <si>
    <t>Long</t>
  </si>
  <si>
    <t>29/01/1979</t>
  </si>
  <si>
    <t>Trần Đình</t>
  </si>
  <si>
    <t>Chiến</t>
  </si>
  <si>
    <t>20/09/1950</t>
  </si>
  <si>
    <t>Côn trùng</t>
  </si>
  <si>
    <t>Hồ Thị Thu</t>
  </si>
  <si>
    <t>Giang</t>
  </si>
  <si>
    <t>30/10/1967</t>
  </si>
  <si>
    <t>Oanh</t>
  </si>
  <si>
    <t>14/10/1955</t>
  </si>
  <si>
    <t>Lê Ngọc</t>
  </si>
  <si>
    <t>Anh</t>
  </si>
  <si>
    <t>25/12/1977</t>
  </si>
  <si>
    <t>Tùng</t>
  </si>
  <si>
    <t>08/03/1979</t>
  </si>
  <si>
    <t>Khánh</t>
  </si>
  <si>
    <t>21/02/1980</t>
  </si>
  <si>
    <t>Phạm Thị</t>
  </si>
  <si>
    <t>Hiếu</t>
  </si>
  <si>
    <t>18/10/1984</t>
  </si>
  <si>
    <t>Thân Thế</t>
  </si>
  <si>
    <t>01/04/1990</t>
  </si>
  <si>
    <t>Phạm Hồng</t>
  </si>
  <si>
    <t>Thái</t>
  </si>
  <si>
    <t>03/11/1966</t>
  </si>
  <si>
    <t>Trần Thị Thu</t>
  </si>
  <si>
    <t>Phương</t>
  </si>
  <si>
    <t>25/02/1981</t>
  </si>
  <si>
    <t>Đỗ Thị</t>
  </si>
  <si>
    <t>Hường</t>
  </si>
  <si>
    <t>12/01/1975</t>
  </si>
  <si>
    <t>PP thí nghiệm và Thống kê sinh học</t>
  </si>
  <si>
    <t>Nguyễn Thị ái</t>
  </si>
  <si>
    <t>Nghĩa</t>
  </si>
  <si>
    <t>04/04/1981</t>
  </si>
  <si>
    <t>Nguyễn Hồng</t>
  </si>
  <si>
    <t>29/09/1981</t>
  </si>
  <si>
    <t>Nguyễn Thị Ngọc</t>
  </si>
  <si>
    <t>Dinh</t>
  </si>
  <si>
    <t>13/09/1984</t>
  </si>
  <si>
    <t>Phan Thị</t>
  </si>
  <si>
    <t>Thủy</t>
  </si>
  <si>
    <t>19/03/1988</t>
  </si>
  <si>
    <t>Phạm Tiến</t>
  </si>
  <si>
    <t>03/05/1953</t>
  </si>
  <si>
    <t>Hiền</t>
  </si>
  <si>
    <t>19/03/1975</t>
  </si>
  <si>
    <t>Di truyền giống</t>
  </si>
  <si>
    <t>Hòa</t>
  </si>
  <si>
    <t>18/05/1952</t>
  </si>
  <si>
    <t>Lê Thị Tuyết</t>
  </si>
  <si>
    <t>Châm</t>
  </si>
  <si>
    <t>11/08/1979</t>
  </si>
  <si>
    <t>Ngô Thị Hồng</t>
  </si>
  <si>
    <t>Tươi</t>
  </si>
  <si>
    <t>01/08/1977</t>
  </si>
  <si>
    <t>Nguyễn Tuấn</t>
  </si>
  <si>
    <t>13/10/1984</t>
  </si>
  <si>
    <t>Cương</t>
  </si>
  <si>
    <t>10/02/1959</t>
  </si>
  <si>
    <t>Ngọc</t>
  </si>
  <si>
    <t>13/10/1982</t>
  </si>
  <si>
    <t>Trần Thiện</t>
  </si>
  <si>
    <t>21/06/1987</t>
  </si>
  <si>
    <t>Nguyễn Thanh</t>
  </si>
  <si>
    <t>Tuấn</t>
  </si>
  <si>
    <t>14/07/1982</t>
  </si>
  <si>
    <t>Đoàn Thu</t>
  </si>
  <si>
    <t>20/06/1984</t>
  </si>
  <si>
    <t>Trần Văn</t>
  </si>
  <si>
    <t>Quang</t>
  </si>
  <si>
    <t>11/12/1973</t>
  </si>
  <si>
    <t>Minh</t>
  </si>
  <si>
    <t>12/02/1952</t>
  </si>
  <si>
    <t>Vũ Thị Thuý</t>
  </si>
  <si>
    <t>29/04/1980</t>
  </si>
  <si>
    <t>Vũ Văn</t>
  </si>
  <si>
    <t>Liết</t>
  </si>
  <si>
    <t>20/10/1954</t>
  </si>
  <si>
    <t>Đoàn Văn</t>
  </si>
  <si>
    <t>Lư</t>
  </si>
  <si>
    <t>20/06/1954</t>
  </si>
  <si>
    <t>Rau Hoa Quả và Cảnh quan</t>
  </si>
  <si>
    <t>Vũ Thanh</t>
  </si>
  <si>
    <t>Trịnh Thị Mai</t>
  </si>
  <si>
    <t>Dung</t>
  </si>
  <si>
    <t>10/05/1977</t>
  </si>
  <si>
    <t>Trần Thị Minh</t>
  </si>
  <si>
    <t>18/11/1971</t>
  </si>
  <si>
    <t>Phạm Thị Minh</t>
  </si>
  <si>
    <t>Phượng</t>
  </si>
  <si>
    <t>14/06/1974</t>
  </si>
  <si>
    <t>Nguyễn Anh</t>
  </si>
  <si>
    <t>Đức</t>
  </si>
  <si>
    <t>23/12/1984</t>
  </si>
  <si>
    <t>Bùi Ngọc</t>
  </si>
  <si>
    <t>Tấn</t>
  </si>
  <si>
    <t>09/11/1985</t>
  </si>
  <si>
    <t>Phạm Thị Bích</t>
  </si>
  <si>
    <t>10/11/1989</t>
  </si>
  <si>
    <t>03/02/1987</t>
  </si>
  <si>
    <t>Vũ Quỳnh</t>
  </si>
  <si>
    <t>Hoa</t>
  </si>
  <si>
    <t>05/12/1984</t>
  </si>
  <si>
    <t>Sáng</t>
  </si>
  <si>
    <t>Sinh lý thực vật</t>
  </si>
  <si>
    <t>Trần Anh</t>
  </si>
  <si>
    <t>14/11/1974</t>
  </si>
  <si>
    <t>Phạm Tuấn</t>
  </si>
  <si>
    <t>14/03/1980</t>
  </si>
  <si>
    <t>Dương Huyền</t>
  </si>
  <si>
    <t>Trang</t>
  </si>
  <si>
    <t>16/05/1983</t>
  </si>
  <si>
    <t>16/06/1983</t>
  </si>
  <si>
    <t>Phú</t>
  </si>
  <si>
    <t>29/09/1962</t>
  </si>
  <si>
    <t>Vũ Tiến</t>
  </si>
  <si>
    <t>Bình</t>
  </si>
  <si>
    <t>01/04/1988</t>
  </si>
  <si>
    <t>Lan</t>
  </si>
  <si>
    <t>31/01/1972</t>
  </si>
  <si>
    <t>Nguyễn Hữu</t>
  </si>
  <si>
    <t>15/04/1976</t>
  </si>
  <si>
    <t>Thực vật</t>
  </si>
  <si>
    <t>Phạm Phú</t>
  </si>
  <si>
    <t>10/08/1976</t>
  </si>
  <si>
    <t>08/03/1984</t>
  </si>
  <si>
    <t>31/05/1988</t>
  </si>
  <si>
    <t>Phùng Thị Thu</t>
  </si>
  <si>
    <t>21/09/1983</t>
  </si>
  <si>
    <t>Bùi Văn</t>
  </si>
  <si>
    <t>Đoàn</t>
  </si>
  <si>
    <t>20/10/1956</t>
  </si>
  <si>
    <t>Chăn nuôi chuyên khoa</t>
  </si>
  <si>
    <t>25/04/1957</t>
  </si>
  <si>
    <t>Mai Thị</t>
  </si>
  <si>
    <t>17/03/1955</t>
  </si>
  <si>
    <t>Tôn</t>
  </si>
  <si>
    <t>30/12/1958</t>
  </si>
  <si>
    <t>Nguyễn Xuân</t>
  </si>
  <si>
    <t>Trạch</t>
  </si>
  <si>
    <t>29/09/1958</t>
  </si>
  <si>
    <t>Hán Quang</t>
  </si>
  <si>
    <t>13/04/1982</t>
  </si>
  <si>
    <t>Lê Hữu</t>
  </si>
  <si>
    <t>18/12/1982</t>
  </si>
  <si>
    <t>Nguyễn Thị Dương</t>
  </si>
  <si>
    <t>Huyền</t>
  </si>
  <si>
    <t>28/11/1983</t>
  </si>
  <si>
    <t>Hoàng Anh</t>
  </si>
  <si>
    <t>30/10/1983</t>
  </si>
  <si>
    <t>Xuân</t>
  </si>
  <si>
    <t>06/10/1987</t>
  </si>
  <si>
    <t>Nguyễn Ngọc</t>
  </si>
  <si>
    <t>Bằng</t>
  </si>
  <si>
    <t>31/12/1987</t>
  </si>
  <si>
    <t>Đào Thị</t>
  </si>
  <si>
    <t>Hiệp</t>
  </si>
  <si>
    <t>05/11/1985</t>
  </si>
  <si>
    <t>Trần</t>
  </si>
  <si>
    <t>28/03/1976</t>
  </si>
  <si>
    <t>Đỗ Đức</t>
  </si>
  <si>
    <t>Lực</t>
  </si>
  <si>
    <t>22/07/1970</t>
  </si>
  <si>
    <t>Di truyền Giống gia súc</t>
  </si>
  <si>
    <t>Đinh Văn</t>
  </si>
  <si>
    <t>Chỉnh</t>
  </si>
  <si>
    <t>09/10/1954</t>
  </si>
  <si>
    <t>Nguyễn Chí</t>
  </si>
  <si>
    <t>Thành</t>
  </si>
  <si>
    <t>27/09/1977</t>
  </si>
  <si>
    <t>Nguyễn Hoàng</t>
  </si>
  <si>
    <t>Thịnh</t>
  </si>
  <si>
    <t>16/10/1979</t>
  </si>
  <si>
    <t>Hà Xuân</t>
  </si>
  <si>
    <t>Bộ</t>
  </si>
  <si>
    <t>27/08/1981</t>
  </si>
  <si>
    <t>Huế</t>
  </si>
  <si>
    <t>24/05/1986</t>
  </si>
  <si>
    <t>Chu Tuấn</t>
  </si>
  <si>
    <t>12/09/1984</t>
  </si>
  <si>
    <t>Phan Xuân</t>
  </si>
  <si>
    <t>13/02/1964</t>
  </si>
  <si>
    <t>Nguyễn Thị Vân</t>
  </si>
  <si>
    <t>29/01/1978</t>
  </si>
  <si>
    <t>Sinh học động vật</t>
  </si>
  <si>
    <t>Nguyệt</t>
  </si>
  <si>
    <t>03/06/1967</t>
  </si>
  <si>
    <t>Dương Thu</t>
  </si>
  <si>
    <t>Hương</t>
  </si>
  <si>
    <t>Vinh</t>
  </si>
  <si>
    <t>07/08/1984</t>
  </si>
  <si>
    <t>Trần Bích</t>
  </si>
  <si>
    <t>30/12/1988</t>
  </si>
  <si>
    <t>Lê</t>
  </si>
  <si>
    <t>01/01/1973</t>
  </si>
  <si>
    <t>Dinh dưỡng và Thức ăn</t>
  </si>
  <si>
    <t>Bùi Quang</t>
  </si>
  <si>
    <t>02/08/1959</t>
  </si>
  <si>
    <t>Định</t>
  </si>
  <si>
    <t>28/12/1956</t>
  </si>
  <si>
    <t>Lê Việt</t>
  </si>
  <si>
    <t>05/09/1970</t>
  </si>
  <si>
    <t>07/08/1985</t>
  </si>
  <si>
    <t>Đặng Thuý</t>
  </si>
  <si>
    <t>26/06/1976</t>
  </si>
  <si>
    <t>Đặng Thái</t>
  </si>
  <si>
    <t>22/12/1960</t>
  </si>
  <si>
    <t>Hoá sinh động vật</t>
  </si>
  <si>
    <t>Ngô Thị</t>
  </si>
  <si>
    <t>Thùy</t>
  </si>
  <si>
    <t>04/10/1982</t>
  </si>
  <si>
    <t>Bùi Huy</t>
  </si>
  <si>
    <t>Doanh</t>
  </si>
  <si>
    <t>Nguyễn Thị Hoà</t>
  </si>
  <si>
    <t>15/07/1984</t>
  </si>
  <si>
    <t>004.090.02441</t>
  </si>
  <si>
    <t>Đinh Thị</t>
  </si>
  <si>
    <t>Yên</t>
  </si>
  <si>
    <t>13/09/1986</t>
  </si>
  <si>
    <t>Nguyễn Bá</t>
  </si>
  <si>
    <t>Mùi</t>
  </si>
  <si>
    <t>16/08/1956</t>
  </si>
  <si>
    <t>Sinh lý - Tập tính động vật</t>
  </si>
  <si>
    <t>Phạm Kim</t>
  </si>
  <si>
    <t>Đăng</t>
  </si>
  <si>
    <t>22/12/1972</t>
  </si>
  <si>
    <t>Cù Thị Thiên</t>
  </si>
  <si>
    <t>14/11/1979</t>
  </si>
  <si>
    <t>18/10/1981</t>
  </si>
  <si>
    <t>07/11/1988</t>
  </si>
  <si>
    <t>Cao Việt</t>
  </si>
  <si>
    <t>21/10/1970</t>
  </si>
  <si>
    <t>Khoa học đất</t>
  </si>
  <si>
    <t>Luyện Hữu</t>
  </si>
  <si>
    <t>Cử</t>
  </si>
  <si>
    <t>30/09/1976</t>
  </si>
  <si>
    <t>14/08/1955</t>
  </si>
  <si>
    <t>Hoàng Quốc</t>
  </si>
  <si>
    <t>Việt</t>
  </si>
  <si>
    <t>20/04/1989</t>
  </si>
  <si>
    <t>Đỗ Nguyên</t>
  </si>
  <si>
    <t>Phan Quốc</t>
  </si>
  <si>
    <t>Hưng</t>
  </si>
  <si>
    <t>17/01/1968</t>
  </si>
  <si>
    <t>Ngô Thanh</t>
  </si>
  <si>
    <t>Sơn</t>
  </si>
  <si>
    <t>25/11/1980</t>
  </si>
  <si>
    <t>Tài nguyên nước</t>
  </si>
  <si>
    <t>18/11/1981</t>
  </si>
  <si>
    <t>30/11/1979</t>
  </si>
  <si>
    <t>Nguyễn Duy</t>
  </si>
  <si>
    <t>15/10/1954</t>
  </si>
  <si>
    <t>Vũ Thị</t>
  </si>
  <si>
    <t>27/08/1984</t>
  </si>
  <si>
    <t>Hoàng Thái</t>
  </si>
  <si>
    <t>Đại</t>
  </si>
  <si>
    <t>05/08/1960</t>
  </si>
  <si>
    <t>12/05/1955</t>
  </si>
  <si>
    <t>Nguyễn Quang</t>
  </si>
  <si>
    <t>Học</t>
  </si>
  <si>
    <t>03/12/1961</t>
  </si>
  <si>
    <t>Quy hoạch đất</t>
  </si>
  <si>
    <t>Tám</t>
  </si>
  <si>
    <t>17/04/1974</t>
  </si>
  <si>
    <t>Đỗ Văn</t>
  </si>
  <si>
    <t>Nhạ</t>
  </si>
  <si>
    <t>20/05/1973</t>
  </si>
  <si>
    <t>01/06/1978</t>
  </si>
  <si>
    <t>Quyền Thị Lan</t>
  </si>
  <si>
    <t>22/03/1980</t>
  </si>
  <si>
    <t>15/08/1987</t>
  </si>
  <si>
    <t>Nguyễn Khắc Việt</t>
  </si>
  <si>
    <t>Ba</t>
  </si>
  <si>
    <t>04/06/1987</t>
  </si>
  <si>
    <t>24/02/1993</t>
  </si>
  <si>
    <t>Trà</t>
  </si>
  <si>
    <t>07/10/1954</t>
  </si>
  <si>
    <t>Quản lý đất đai</t>
  </si>
  <si>
    <t>Hồ Thị Lam</t>
  </si>
  <si>
    <t>23/01/1964</t>
  </si>
  <si>
    <t>Đỗ Thị Đức</t>
  </si>
  <si>
    <t>20/01/1973</t>
  </si>
  <si>
    <t>Phạm Phương</t>
  </si>
  <si>
    <t>15/07/1966</t>
  </si>
  <si>
    <t>Bùi Lê</t>
  </si>
  <si>
    <t>07/06/1980</t>
  </si>
  <si>
    <t>29/10/1981</t>
  </si>
  <si>
    <t>Bùi Nguyên</t>
  </si>
  <si>
    <t>18/11/1986</t>
  </si>
  <si>
    <t>19/12/1987</t>
  </si>
  <si>
    <t>Phan Thị Thanh</t>
  </si>
  <si>
    <t>09/06/1977</t>
  </si>
  <si>
    <t>Biển</t>
  </si>
  <si>
    <t>14/08/1990</t>
  </si>
  <si>
    <t>Quân</t>
  </si>
  <si>
    <t>25/08/1972</t>
  </si>
  <si>
    <t>Trần Quốc</t>
  </si>
  <si>
    <t>15/03/1972</t>
  </si>
  <si>
    <t>Hệ thống thông tin đất đai</t>
  </si>
  <si>
    <t>Lê Thị</t>
  </si>
  <si>
    <t>19/01/1973</t>
  </si>
  <si>
    <t>Vân</t>
  </si>
  <si>
    <t>20/03/1972</t>
  </si>
  <si>
    <t>Phạm Quý</t>
  </si>
  <si>
    <t>10/10/1983</t>
  </si>
  <si>
    <t>Đoàn Thanh</t>
  </si>
  <si>
    <t>20/09/1987</t>
  </si>
  <si>
    <t>Thuận</t>
  </si>
  <si>
    <t>26/03/1987</t>
  </si>
  <si>
    <t>09/07/1987</t>
  </si>
  <si>
    <t>Nguyễn Như</t>
  </si>
  <si>
    <t>13/03/1955</t>
  </si>
  <si>
    <t>Nông hóa</t>
  </si>
  <si>
    <t>Nguyễn Thu</t>
  </si>
  <si>
    <t>09/12/1980</t>
  </si>
  <si>
    <t>11/12/1982</t>
  </si>
  <si>
    <t>Nguyễn Thành</t>
  </si>
  <si>
    <t>Trung</t>
  </si>
  <si>
    <t>03/09/1984</t>
  </si>
  <si>
    <t>Thao</t>
  </si>
  <si>
    <t>21/08/1983</t>
  </si>
  <si>
    <t>Trần Trọng</t>
  </si>
  <si>
    <t>13/11/1973</t>
  </si>
  <si>
    <t>Trắc địa bản đồ</t>
  </si>
  <si>
    <t>Phan Văn</t>
  </si>
  <si>
    <t>Khuê</t>
  </si>
  <si>
    <t>20/03/1977</t>
  </si>
  <si>
    <t>14/10/1980</t>
  </si>
  <si>
    <t>Nguyễn Đình</t>
  </si>
  <si>
    <t>12/01/1983</t>
  </si>
  <si>
    <t>Phan Thành</t>
  </si>
  <si>
    <t>Nội</t>
  </si>
  <si>
    <t>01/07/1984</t>
  </si>
  <si>
    <t>Nguyễn Khắc</t>
  </si>
  <si>
    <t>Thời</t>
  </si>
  <si>
    <t>24/10/1954</t>
  </si>
  <si>
    <t>Lê Minh</t>
  </si>
  <si>
    <t>27/04/1961</t>
  </si>
  <si>
    <t>Cơ học kỹ thuật</t>
  </si>
  <si>
    <t>Khoa Cơ Điện</t>
  </si>
  <si>
    <t>Thiết</t>
  </si>
  <si>
    <t>12/08/1975</t>
  </si>
  <si>
    <t>Trần Nhật</t>
  </si>
  <si>
    <t>20/03/1975</t>
  </si>
  <si>
    <t>Nguyễn Chung</t>
  </si>
  <si>
    <t>Thông</t>
  </si>
  <si>
    <t>29/10/1983</t>
  </si>
  <si>
    <t>Dương Thành</t>
  </si>
  <si>
    <t>Huân</t>
  </si>
  <si>
    <t>05/03/1985</t>
  </si>
  <si>
    <t>Nguyên</t>
  </si>
  <si>
    <t>28/12/1989</t>
  </si>
  <si>
    <t>Lương Văn</t>
  </si>
  <si>
    <t>Vượt</t>
  </si>
  <si>
    <t>20/02/1956</t>
  </si>
  <si>
    <t>Trần Huy</t>
  </si>
  <si>
    <t>Sùng</t>
  </si>
  <si>
    <t>30/06/1957</t>
  </si>
  <si>
    <t>Hiên</t>
  </si>
  <si>
    <t>15/02/1977</t>
  </si>
  <si>
    <t>Cơ sở kỹ thuật điện</t>
  </si>
  <si>
    <t>Phạm Việt</t>
  </si>
  <si>
    <t>20/11/1959</t>
  </si>
  <si>
    <t>Đạt</t>
  </si>
  <si>
    <t>26/12/1959</t>
  </si>
  <si>
    <t>26/06/1986</t>
  </si>
  <si>
    <t>Mai Thị Thanh</t>
  </si>
  <si>
    <t>11/04/1980</t>
  </si>
  <si>
    <t>Ngô Phương</t>
  </si>
  <si>
    <t>27/10/1991</t>
  </si>
  <si>
    <t>Đào Quang</t>
  </si>
  <si>
    <t>Kế</t>
  </si>
  <si>
    <t>01/01/1952</t>
  </si>
  <si>
    <t>Công nghệ cơ khí</t>
  </si>
  <si>
    <t>Phạm Thanh</t>
  </si>
  <si>
    <t>03/12/1960</t>
  </si>
  <si>
    <t>03/04/1984</t>
  </si>
  <si>
    <t>Ngô Đăng</t>
  </si>
  <si>
    <t>Huỳnh</t>
  </si>
  <si>
    <t>20/04/1983</t>
  </si>
  <si>
    <t>20/05/1987</t>
  </si>
  <si>
    <t>Hưởng</t>
  </si>
  <si>
    <t>18/10/1985</t>
  </si>
  <si>
    <t>15/01/1974</t>
  </si>
  <si>
    <t>Tống Ngọc</t>
  </si>
  <si>
    <t>05/07/1962</t>
  </si>
  <si>
    <t>Lê Văn</t>
  </si>
  <si>
    <t>Bích</t>
  </si>
  <si>
    <t>11/09/1958</t>
  </si>
  <si>
    <t>Máy nông nghiệp</t>
  </si>
  <si>
    <t>Lương Thị Minh</t>
  </si>
  <si>
    <t>Châu</t>
  </si>
  <si>
    <t>01/12/1978</t>
  </si>
  <si>
    <t>Lưu Văn</t>
  </si>
  <si>
    <t>23/02/1986</t>
  </si>
  <si>
    <t>Hoàng Đức</t>
  </si>
  <si>
    <t>Liên</t>
  </si>
  <si>
    <t>12/08/1956</t>
  </si>
  <si>
    <t>Lê Vũ</t>
  </si>
  <si>
    <t>08/11/1973</t>
  </si>
  <si>
    <t>Quế</t>
  </si>
  <si>
    <t>10/12/1953</t>
  </si>
  <si>
    <t>Động lực</t>
  </si>
  <si>
    <t>Bùi Hải</t>
  </si>
  <si>
    <t>Triều</t>
  </si>
  <si>
    <t>13/05/1953</t>
  </si>
  <si>
    <t>Đặng Tiến</t>
  </si>
  <si>
    <t>10/03/1955</t>
  </si>
  <si>
    <t>Hàn Trung</t>
  </si>
  <si>
    <t>21/04/1958</t>
  </si>
  <si>
    <t>Lê Anh</t>
  </si>
  <si>
    <t>23/11/1984</t>
  </si>
  <si>
    <t>Đặng Ngọc</t>
  </si>
  <si>
    <t>Danh</t>
  </si>
  <si>
    <t>05/12/1982</t>
  </si>
  <si>
    <t>Nguyễn Trọng</t>
  </si>
  <si>
    <t>20/10/1987</t>
  </si>
  <si>
    <t>Thực</t>
  </si>
  <si>
    <t>03/11/1988</t>
  </si>
  <si>
    <t>Bùi Việt</t>
  </si>
  <si>
    <t>08/06/1967</t>
  </si>
  <si>
    <t>Trần Như</t>
  </si>
  <si>
    <t>Khuyên</t>
  </si>
  <si>
    <t>01/06/1954</t>
  </si>
  <si>
    <t>TB bảo quản và CBNS</t>
  </si>
  <si>
    <t>10/02/1974</t>
  </si>
  <si>
    <t>Hoàng Xuân</t>
  </si>
  <si>
    <t>20/06/1974</t>
  </si>
  <si>
    <t>20/08/1982</t>
  </si>
  <si>
    <t>Phạm Đức</t>
  </si>
  <si>
    <t>18/03/1981</t>
  </si>
  <si>
    <t>29/05/1983</t>
  </si>
  <si>
    <t>Linh</t>
  </si>
  <si>
    <t>14/01/1983</t>
  </si>
  <si>
    <t>Tự động hóa</t>
  </si>
  <si>
    <t>Nguyễn Thái</t>
  </si>
  <si>
    <t>02/10/1979</t>
  </si>
  <si>
    <t>Đặng Thị Thúy</t>
  </si>
  <si>
    <t>01/11/1983</t>
  </si>
  <si>
    <t>Nguyễn Kim</t>
  </si>
  <si>
    <t>01/01/1985</t>
  </si>
  <si>
    <t>Lại Văn</t>
  </si>
  <si>
    <t>Song</t>
  </si>
  <si>
    <t>15/08/1983</t>
  </si>
  <si>
    <t>Điều</t>
  </si>
  <si>
    <t>22/04/1991</t>
  </si>
  <si>
    <t>Ngô Trí</t>
  </si>
  <si>
    <t>Dương</t>
  </si>
  <si>
    <t>22/09/1974</t>
  </si>
  <si>
    <t>Trường</t>
  </si>
  <si>
    <t>22/11/1973</t>
  </si>
  <si>
    <t>Hệ thống điện</t>
  </si>
  <si>
    <t>Thanh</t>
  </si>
  <si>
    <t>16/02/1981</t>
  </si>
  <si>
    <t>Duyên</t>
  </si>
  <si>
    <t>20/09/1982</t>
  </si>
  <si>
    <t>19/10/1982</t>
  </si>
  <si>
    <t>Ngô Quang</t>
  </si>
  <si>
    <t>Ước</t>
  </si>
  <si>
    <t>15/02/1983</t>
  </si>
  <si>
    <t>Đào Xuân</t>
  </si>
  <si>
    <t>Tiến</t>
  </si>
  <si>
    <t>02/10/1982</t>
  </si>
  <si>
    <t>21/01/1985</t>
  </si>
  <si>
    <t>26/11/1985</t>
  </si>
  <si>
    <t>Kính</t>
  </si>
  <si>
    <t>01/06/1957</t>
  </si>
  <si>
    <t>Thuần</t>
  </si>
  <si>
    <t>20/09/1957</t>
  </si>
  <si>
    <t>23/11/1975</t>
  </si>
  <si>
    <t>Kinh tế</t>
  </si>
  <si>
    <t>01/03/1953</t>
  </si>
  <si>
    <t>01/09/1969</t>
  </si>
  <si>
    <t>Trần Đức</t>
  </si>
  <si>
    <t>Trí</t>
  </si>
  <si>
    <t>10/02/1980</t>
  </si>
  <si>
    <t>Quỳnh</t>
  </si>
  <si>
    <t>05/12/1983</t>
  </si>
  <si>
    <t>Ngô Minh</t>
  </si>
  <si>
    <t>27/10/1983</t>
  </si>
  <si>
    <t>Lương Thị</t>
  </si>
  <si>
    <t>Dân</t>
  </si>
  <si>
    <t>11/09/1984</t>
  </si>
  <si>
    <t>Thái Thị</t>
  </si>
  <si>
    <t>05/10/1986</t>
  </si>
  <si>
    <t>01/07/1987</t>
  </si>
  <si>
    <t>Đoàn Bích</t>
  </si>
  <si>
    <t>Đồng Thanh</t>
  </si>
  <si>
    <t>Mai</t>
  </si>
  <si>
    <t>02/09/1988</t>
  </si>
  <si>
    <t>Bùi Thị Khánh</t>
  </si>
  <si>
    <t>01/06/1989</t>
  </si>
  <si>
    <t>23/04/1991</t>
  </si>
  <si>
    <t>Nguyễn Minh</t>
  </si>
  <si>
    <t>30/03/1978</t>
  </si>
  <si>
    <t>Phát triển nông thôn</t>
  </si>
  <si>
    <t>Mai Thanh</t>
  </si>
  <si>
    <t>Cúc</t>
  </si>
  <si>
    <t>23/12/1958</t>
  </si>
  <si>
    <t>Quyền Đình</t>
  </si>
  <si>
    <t>21/09/1953</t>
  </si>
  <si>
    <t>Mai Lan</t>
  </si>
  <si>
    <t>06/11/1979</t>
  </si>
  <si>
    <t>17/06/1980</t>
  </si>
  <si>
    <t>29/10/1979</t>
  </si>
  <si>
    <t>08/09/1979</t>
  </si>
  <si>
    <t>Nhài</t>
  </si>
  <si>
    <t>25/10/1984</t>
  </si>
  <si>
    <t>Trần Mạnh</t>
  </si>
  <si>
    <t>09/10/1982</t>
  </si>
  <si>
    <t>Bạch Văn</t>
  </si>
  <si>
    <t>05/04/1987</t>
  </si>
  <si>
    <t>04/03/1988</t>
  </si>
  <si>
    <t>Trần Nguyên</t>
  </si>
  <si>
    <t>05/02/1991</t>
  </si>
  <si>
    <t>23/06/1958</t>
  </si>
  <si>
    <t>Kinh tế Tài nguyên và MT</t>
  </si>
  <si>
    <t>Nguyễn Mậu</t>
  </si>
  <si>
    <t>28/08/1973</t>
  </si>
  <si>
    <t>10/09/1980</t>
  </si>
  <si>
    <t>Nguyễn Thị Hải</t>
  </si>
  <si>
    <t>Ninh</t>
  </si>
  <si>
    <t>17/12/1984</t>
  </si>
  <si>
    <t>Diệp</t>
  </si>
  <si>
    <t>18/09/1985</t>
  </si>
  <si>
    <t>Thương</t>
  </si>
  <si>
    <t>28/05/1985</t>
  </si>
  <si>
    <t>Lê Phương</t>
  </si>
  <si>
    <t>08/05/1987</t>
  </si>
  <si>
    <t>Giáp</t>
  </si>
  <si>
    <t>08/12/1987</t>
  </si>
  <si>
    <t>Hồ Ngọc</t>
  </si>
  <si>
    <t>02/11/1983</t>
  </si>
  <si>
    <t>Hoàng Thị</t>
  </si>
  <si>
    <t>29/06/1990</t>
  </si>
  <si>
    <t>Nguyễn Mạnh</t>
  </si>
  <si>
    <t>24/08/1990</t>
  </si>
  <si>
    <t>Ngô Văn</t>
  </si>
  <si>
    <t>11/09/1985</t>
  </si>
  <si>
    <t>Lê Thị Long</t>
  </si>
  <si>
    <t>Vỹ</t>
  </si>
  <si>
    <t>05/08/1976</t>
  </si>
  <si>
    <t>Phân tích định lượng</t>
  </si>
  <si>
    <t>Lê Khắc</t>
  </si>
  <si>
    <t>05/06/1972</t>
  </si>
  <si>
    <t>Nga</t>
  </si>
  <si>
    <t>07/04/1976</t>
  </si>
  <si>
    <t>20/10/1981</t>
  </si>
  <si>
    <t>Dương Nam</t>
  </si>
  <si>
    <t>09/05/1985</t>
  </si>
  <si>
    <t>Nhuần</t>
  </si>
  <si>
    <t>27/05/1977</t>
  </si>
  <si>
    <t>25/10/1983</t>
  </si>
  <si>
    <t>Trần Thế</t>
  </si>
  <si>
    <t>12/11/1987</t>
  </si>
  <si>
    <t>16/06/1987</t>
  </si>
  <si>
    <t>Lý</t>
  </si>
  <si>
    <t>03/07/1987</t>
  </si>
  <si>
    <t>27/03/1988</t>
  </si>
  <si>
    <t>Vũ Khắc</t>
  </si>
  <si>
    <t>24/06/1990</t>
  </si>
  <si>
    <t>08/07/1989</t>
  </si>
  <si>
    <t>17/06/1963</t>
  </si>
  <si>
    <t>Hướng</t>
  </si>
  <si>
    <t>28/04/1970</t>
  </si>
  <si>
    <t>Nguyễn Các</t>
  </si>
  <si>
    <t>Mác</t>
  </si>
  <si>
    <t>02/07/1957</t>
  </si>
  <si>
    <t>Kinh tế nông nghiệp và Chính sách</t>
  </si>
  <si>
    <t>Nguyễn Viết</t>
  </si>
  <si>
    <t>10/09/1975</t>
  </si>
  <si>
    <t>Nguyễn Phượng</t>
  </si>
  <si>
    <t>14/04/1973</t>
  </si>
  <si>
    <t>Đỗ Kim</t>
  </si>
  <si>
    <t>Chung</t>
  </si>
  <si>
    <t>14/08/1956</t>
  </si>
  <si>
    <t>Lê Thị Thanh</t>
  </si>
  <si>
    <t>02/09/1985</t>
  </si>
  <si>
    <t>03/08/1980</t>
  </si>
  <si>
    <t>Duy</t>
  </si>
  <si>
    <t>04/01/1986</t>
  </si>
  <si>
    <t>Phong</t>
  </si>
  <si>
    <t>15/04/1986</t>
  </si>
  <si>
    <t>Thúy</t>
  </si>
  <si>
    <t>10/08/1986</t>
  </si>
  <si>
    <t>Hà Thị Thanh</t>
  </si>
  <si>
    <t>Trần Thị Như</t>
  </si>
  <si>
    <t>01/11/1985</t>
  </si>
  <si>
    <t>Đặng Xuân</t>
  </si>
  <si>
    <t>Phi</t>
  </si>
  <si>
    <t>16/12/1988</t>
  </si>
  <si>
    <t>Phạm Bảo</t>
  </si>
  <si>
    <t>04/11/1973</t>
  </si>
  <si>
    <t>Tô Thế</t>
  </si>
  <si>
    <t>19/03/1977</t>
  </si>
  <si>
    <t>Kế hoạch và Đầu tư</t>
  </si>
  <si>
    <t>03/06/1958</t>
  </si>
  <si>
    <t>Ngoan</t>
  </si>
  <si>
    <t>04/05/1952</t>
  </si>
  <si>
    <t>Đỗ Trường</t>
  </si>
  <si>
    <t>Lâm</t>
  </si>
  <si>
    <t>13/08/1979</t>
  </si>
  <si>
    <t>11/04/1962</t>
  </si>
  <si>
    <t>02/09/1982</t>
  </si>
  <si>
    <t>Trần Hương</t>
  </si>
  <si>
    <t>12/10/1991</t>
  </si>
  <si>
    <t>15/07/1977</t>
  </si>
  <si>
    <t>18/11/1991</t>
  </si>
  <si>
    <t>Lê Thị Kim</t>
  </si>
  <si>
    <t>10/03/1974</t>
  </si>
  <si>
    <t>Nguyên lý của CN Mác - Lênin</t>
  </si>
  <si>
    <t>Ngân</t>
  </si>
  <si>
    <t>08/11/1960</t>
  </si>
  <si>
    <t>26/03/1974</t>
  </si>
  <si>
    <t>06/01/1979</t>
  </si>
  <si>
    <t>14/11/1978</t>
  </si>
  <si>
    <t>30/09/1981</t>
  </si>
  <si>
    <t>Dương Đức</t>
  </si>
  <si>
    <t>09/09/1983</t>
  </si>
  <si>
    <t>25/12/1981</t>
  </si>
  <si>
    <t>Hà Thị</t>
  </si>
  <si>
    <t>Yến</t>
  </si>
  <si>
    <t>12/02/1981</t>
  </si>
  <si>
    <t>26/06/1992</t>
  </si>
  <si>
    <t>Tạ Quang</t>
  </si>
  <si>
    <t>Giảng</t>
  </si>
  <si>
    <t>09/09/1976</t>
  </si>
  <si>
    <t>Đường lối CM của ĐCSVN</t>
  </si>
  <si>
    <t>Vũ Hải</t>
  </si>
  <si>
    <t>14/08/1982</t>
  </si>
  <si>
    <t>Trần Khánh</t>
  </si>
  <si>
    <t>Dư</t>
  </si>
  <si>
    <t>24/07/1979</t>
  </si>
  <si>
    <t>10/09/1979</t>
  </si>
  <si>
    <t>Hà Thị Hồng</t>
  </si>
  <si>
    <t>21/11/1984</t>
  </si>
  <si>
    <t>01/09/1990</t>
  </si>
  <si>
    <t>Trương Thị Thu</t>
  </si>
  <si>
    <t>20/12/1975</t>
  </si>
  <si>
    <t>Tư tưởng Hồ Chí Minh</t>
  </si>
  <si>
    <t>Nguyễn Đắc</t>
  </si>
  <si>
    <t>08/05/1976</t>
  </si>
  <si>
    <t>Trần Lê</t>
  </si>
  <si>
    <t>05/11/1968</t>
  </si>
  <si>
    <t>24/04/1976</t>
  </si>
  <si>
    <t>Lường Thị</t>
  </si>
  <si>
    <t>12/05/1989</t>
  </si>
  <si>
    <t>10/04/1973</t>
  </si>
  <si>
    <t>Pháp luật</t>
  </si>
  <si>
    <t>Trịnh Thị Ngọc</t>
  </si>
  <si>
    <t>18/12/1972</t>
  </si>
  <si>
    <t>01/06/1982</t>
  </si>
  <si>
    <t>01/10/1981</t>
  </si>
  <si>
    <t>Đỗ Thị Kim</t>
  </si>
  <si>
    <t>04/11/1984</t>
  </si>
  <si>
    <t>Tô Thái</t>
  </si>
  <si>
    <t>28/08/1988</t>
  </si>
  <si>
    <t>Phạm Vân</t>
  </si>
  <si>
    <t>27/08/1990</t>
  </si>
  <si>
    <t>Ngô Trung</t>
  </si>
  <si>
    <t>07/10/1977</t>
  </si>
  <si>
    <t>Xã hội học</t>
  </si>
  <si>
    <t>Diễn</t>
  </si>
  <si>
    <t>15/06/1973</t>
  </si>
  <si>
    <t>17/09/1976</t>
  </si>
  <si>
    <t>Nguyễn Thị Lập</t>
  </si>
  <si>
    <t>14/01/1981</t>
  </si>
  <si>
    <t>19/05/1985</t>
  </si>
  <si>
    <t>Trần Thanh</t>
  </si>
  <si>
    <t>25/08/1986</t>
  </si>
  <si>
    <t>Phạm Thị Thu</t>
  </si>
  <si>
    <t>05/09/1991</t>
  </si>
  <si>
    <t>28/03/1985</t>
  </si>
  <si>
    <t>Phương pháp giáo dục</t>
  </si>
  <si>
    <t>Bùi Thị Hải</t>
  </si>
  <si>
    <t>27/11/1985</t>
  </si>
  <si>
    <t>Thư</t>
  </si>
  <si>
    <t>24/08/1977</t>
  </si>
  <si>
    <t>Nguyễn Công</t>
  </si>
  <si>
    <t>10/04/1974</t>
  </si>
  <si>
    <t>Tâm</t>
  </si>
  <si>
    <t>27/08/1976</t>
  </si>
  <si>
    <t>Tiếng Anh cơ bản</t>
  </si>
  <si>
    <t>Dương Thị</t>
  </si>
  <si>
    <t>03/02/1989</t>
  </si>
  <si>
    <t>Phạm Hương</t>
  </si>
  <si>
    <t>05/10/1985</t>
  </si>
  <si>
    <t>13/08/1989</t>
  </si>
  <si>
    <t>21/09/1989</t>
  </si>
  <si>
    <t>Hoài</t>
  </si>
  <si>
    <t>19/07/1991</t>
  </si>
  <si>
    <t>06/10/1990</t>
  </si>
  <si>
    <t>Ngô Thị Thanh</t>
  </si>
  <si>
    <t>20/03/1966</t>
  </si>
  <si>
    <t>28/12/1984</t>
  </si>
  <si>
    <t>12/10/1986</t>
  </si>
  <si>
    <t>23/09/1975</t>
  </si>
  <si>
    <t>Tiếng Anh chuyên nghiệp</t>
  </si>
  <si>
    <t>30/08/1976</t>
  </si>
  <si>
    <t>Nguyễn Thị Bích</t>
  </si>
  <si>
    <t>12/02/1965</t>
  </si>
  <si>
    <t>Nguyễn Nhị</t>
  </si>
  <si>
    <t>02/12/1983</t>
  </si>
  <si>
    <t>Lam</t>
  </si>
  <si>
    <t>10/06/1980</t>
  </si>
  <si>
    <t>Bùi Thị</t>
  </si>
  <si>
    <t>Là</t>
  </si>
  <si>
    <t>31/03/1980</t>
  </si>
  <si>
    <t>04/02/1985</t>
  </si>
  <si>
    <t>23/10/1985</t>
  </si>
  <si>
    <t>20/07/1987</t>
  </si>
  <si>
    <t>Trần Thị Tuyết</t>
  </si>
  <si>
    <t>22/03/1986</t>
  </si>
  <si>
    <t>Trần Thu</t>
  </si>
  <si>
    <t>12/08/1987</t>
  </si>
  <si>
    <t>04/03/1987</t>
  </si>
  <si>
    <t>05/08/1964</t>
  </si>
  <si>
    <t>Nguyễn Huyền</t>
  </si>
  <si>
    <t>27/01/1975</t>
  </si>
  <si>
    <t>Tâm lý</t>
  </si>
  <si>
    <t>Trần Thị Hà</t>
  </si>
  <si>
    <t>27/10/1975</t>
  </si>
  <si>
    <t>Đặng Thị</t>
  </si>
  <si>
    <t>20/10/1975</t>
  </si>
  <si>
    <t>Lý Thanh</t>
  </si>
  <si>
    <t>08/07/1981</t>
  </si>
  <si>
    <t>Đỗ Ngọc</t>
  </si>
  <si>
    <t>23/04/1990</t>
  </si>
  <si>
    <t>Trần Thị Thanh</t>
  </si>
  <si>
    <t>10/06/1987</t>
  </si>
  <si>
    <t>Lại Thị Ngọc</t>
  </si>
  <si>
    <t>02/10/1976</t>
  </si>
  <si>
    <t>HS-CN sinh học thực phẩm</t>
  </si>
  <si>
    <t>Khoa Công nghệ thực phẩm</t>
  </si>
  <si>
    <t>Nguyễn Thị Lâm</t>
  </si>
  <si>
    <t>01/11/1977</t>
  </si>
  <si>
    <t>15/07/1978</t>
  </si>
  <si>
    <t>Hoàng Hải</t>
  </si>
  <si>
    <t>23/12/1972</t>
  </si>
  <si>
    <t>15/04/1978</t>
  </si>
  <si>
    <t>06/01/1984</t>
  </si>
  <si>
    <t>23/03/1977</t>
  </si>
  <si>
    <t>Công nghệ chế biến</t>
  </si>
  <si>
    <t>Giang Trung</t>
  </si>
  <si>
    <t>Khoa</t>
  </si>
  <si>
    <t>05/01/1973</t>
  </si>
  <si>
    <t>Doan</t>
  </si>
  <si>
    <t>21/11/1978</t>
  </si>
  <si>
    <t>27/07/1987</t>
  </si>
  <si>
    <t>29/09/1982</t>
  </si>
  <si>
    <t>Quyên</t>
  </si>
  <si>
    <t>15/02/1991</t>
  </si>
  <si>
    <t>Vũ Thị Kim</t>
  </si>
  <si>
    <t>12/12/1976</t>
  </si>
  <si>
    <t>Công nghệ Sau thu hoạch</t>
  </si>
  <si>
    <t>29/01/1984</t>
  </si>
  <si>
    <t>Thăng</t>
  </si>
  <si>
    <t>06/08/1986</t>
  </si>
  <si>
    <t>Hoàng Thị Minh</t>
  </si>
  <si>
    <t>15/09/1980</t>
  </si>
  <si>
    <t>Công nghệ sau thu hoạch</t>
  </si>
  <si>
    <t>18/11/1983</t>
  </si>
  <si>
    <t>01/04/1970</t>
  </si>
  <si>
    <t>Nguyễn Thị Hoàng</t>
  </si>
  <si>
    <t>29/01/1972</t>
  </si>
  <si>
    <t>Thực phẩm và Dinh dưỡng</t>
  </si>
  <si>
    <t>Nguyễn Huy</t>
  </si>
  <si>
    <t>Bảo</t>
  </si>
  <si>
    <t>28/12/1990</t>
  </si>
  <si>
    <t>25/01/1985</t>
  </si>
  <si>
    <t>Trần Thị Lan</t>
  </si>
  <si>
    <t>25/04/1966</t>
  </si>
  <si>
    <t>Phan Thị Phương</t>
  </si>
  <si>
    <t>Thảo</t>
  </si>
  <si>
    <t>23/08/1983</t>
  </si>
  <si>
    <t>Quản lý chất lượng và An toàn thực phẩm</t>
  </si>
  <si>
    <t>23/07/1975</t>
  </si>
  <si>
    <t>24/05/1970</t>
  </si>
  <si>
    <t>Ngô Xuân</t>
  </si>
  <si>
    <t>16/12/1981</t>
  </si>
  <si>
    <t>Nguyễn Vĩnh</t>
  </si>
  <si>
    <t>23/08/1992</t>
  </si>
  <si>
    <t>Thọ</t>
  </si>
  <si>
    <t>07/06/1954</t>
  </si>
  <si>
    <t>Ký sinh trùng</t>
  </si>
  <si>
    <t>Chiên</t>
  </si>
  <si>
    <t>24/04/1983</t>
  </si>
  <si>
    <t>01/10/1983</t>
  </si>
  <si>
    <t>Nhiên</t>
  </si>
  <si>
    <t>02/03/1989</t>
  </si>
  <si>
    <t>26/06/1987</t>
  </si>
  <si>
    <t>Bùi Khánh</t>
  </si>
  <si>
    <t>06/03/1971</t>
  </si>
  <si>
    <t>Chu Đức</t>
  </si>
  <si>
    <t>15/09/1956</t>
  </si>
  <si>
    <t>Nội - Chẩn - Dược lý</t>
  </si>
  <si>
    <t>Phạm Ngọc</t>
  </si>
  <si>
    <t>Thạch</t>
  </si>
  <si>
    <t>02/09/1956</t>
  </si>
  <si>
    <t>Đào Công</t>
  </si>
  <si>
    <t>Duẩn</t>
  </si>
  <si>
    <t>26/04/1975</t>
  </si>
  <si>
    <t>Đàm Văn</t>
  </si>
  <si>
    <t>Phải</t>
  </si>
  <si>
    <t>06/08/1979</t>
  </si>
  <si>
    <t>19/12/1982</t>
  </si>
  <si>
    <t>16/12/1983</t>
  </si>
  <si>
    <t>15/03/1983</t>
  </si>
  <si>
    <t>10/02/1985</t>
  </si>
  <si>
    <t>04/03/1985</t>
  </si>
  <si>
    <t>Tường</t>
  </si>
  <si>
    <t>02/01/1982</t>
  </si>
  <si>
    <t>Bẩy</t>
  </si>
  <si>
    <t>19/10/1978</t>
  </si>
  <si>
    <t>Sử Thanh</t>
  </si>
  <si>
    <t>14/02/1971</t>
  </si>
  <si>
    <t>Ngoại sản</t>
  </si>
  <si>
    <t>24/07/1954</t>
  </si>
  <si>
    <t>Vũ Như</t>
  </si>
  <si>
    <t>Quán</t>
  </si>
  <si>
    <t>25/10/1953</t>
  </si>
  <si>
    <t>Nguyễn Hoài</t>
  </si>
  <si>
    <t>26/06/1982</t>
  </si>
  <si>
    <t>Thơ</t>
  </si>
  <si>
    <t>02/07/1983</t>
  </si>
  <si>
    <t>Lành</t>
  </si>
  <si>
    <t>03/11/1982</t>
  </si>
  <si>
    <t>26/03/1983</t>
  </si>
  <si>
    <t>Toản</t>
  </si>
  <si>
    <t>14/12/1982</t>
  </si>
  <si>
    <t>10/08/1987</t>
  </si>
  <si>
    <t>Trần Thị Đức</t>
  </si>
  <si>
    <t>05/09/1976</t>
  </si>
  <si>
    <t>Tổ chức - Giải phẫu - Phôi thai</t>
  </si>
  <si>
    <t>Trịnh Đình</t>
  </si>
  <si>
    <t>Thâu</t>
  </si>
  <si>
    <t>09/06/1959</t>
  </si>
  <si>
    <t>Tiếp</t>
  </si>
  <si>
    <t>26/11/1970</t>
  </si>
  <si>
    <t>Lại Thị Lan</t>
  </si>
  <si>
    <t>13/02/1977</t>
  </si>
  <si>
    <t>Khoa Thú ý</t>
  </si>
  <si>
    <t>25/08/1985</t>
  </si>
  <si>
    <t>Điệp</t>
  </si>
  <si>
    <t>09/07/1983</t>
  </si>
  <si>
    <t>Vũ Đức</t>
  </si>
  <si>
    <t>21/06/1984</t>
  </si>
  <si>
    <t>21/08/1989</t>
  </si>
  <si>
    <t>03/06/1954</t>
  </si>
  <si>
    <t>Vi sinh vật - Truyền nhiễm</t>
  </si>
  <si>
    <t>Huỳnh Thị Mỹ</t>
  </si>
  <si>
    <t>Lệ</t>
  </si>
  <si>
    <t>06/06/1973</t>
  </si>
  <si>
    <t>Trương Hà</t>
  </si>
  <si>
    <t>24/07/1978</t>
  </si>
  <si>
    <t>13/08/1984</t>
  </si>
  <si>
    <t>28/10/1982</t>
  </si>
  <si>
    <t>13/09/1983</t>
  </si>
  <si>
    <t>Đặng Hữu</t>
  </si>
  <si>
    <t>01/09/1982</t>
  </si>
  <si>
    <t>26/01/1985</t>
  </si>
  <si>
    <t>20/09/1984</t>
  </si>
  <si>
    <t>05/01/1986</t>
  </si>
  <si>
    <t>Phan</t>
  </si>
  <si>
    <t>19/05/1976</t>
  </si>
  <si>
    <t>Cao Thị Bích</t>
  </si>
  <si>
    <t>29/08/1991</t>
  </si>
  <si>
    <t>Dương Văn</t>
  </si>
  <si>
    <t>Nhiệm</t>
  </si>
  <si>
    <t>28/10/1970</t>
  </si>
  <si>
    <t>Thú y cộng đồng</t>
  </si>
  <si>
    <t>18/12/1958</t>
  </si>
  <si>
    <t>27/09/1983</t>
  </si>
  <si>
    <t>16/11/1982</t>
  </si>
  <si>
    <t>15/02/1984</t>
  </si>
  <si>
    <t>Đồng Văn</t>
  </si>
  <si>
    <t>26/03/1984</t>
  </si>
  <si>
    <t>29/03/1986</t>
  </si>
  <si>
    <t>Cam Thị Thu</t>
  </si>
  <si>
    <t>04/08/1988</t>
  </si>
  <si>
    <t>25/01/1955</t>
  </si>
  <si>
    <t>Bệnh lý thú y</t>
  </si>
  <si>
    <t>10/05/1974</t>
  </si>
  <si>
    <t>Bùi Thị Tố</t>
  </si>
  <si>
    <t>24/04/1981</t>
  </si>
  <si>
    <t>Trần Minh</t>
  </si>
  <si>
    <t>02/05/1985</t>
  </si>
  <si>
    <t>Nguyễn Vũ</t>
  </si>
  <si>
    <t>08/06/1989</t>
  </si>
  <si>
    <t>Bùi Trần Anh</t>
  </si>
  <si>
    <t>Đào</t>
  </si>
  <si>
    <t>16/11/1970</t>
  </si>
  <si>
    <t>20/11/1962</t>
  </si>
  <si>
    <t>Bệnh viện Thú y</t>
  </si>
  <si>
    <t>Đinh Phương</t>
  </si>
  <si>
    <t>02/02/1983</t>
  </si>
  <si>
    <t>Nên</t>
  </si>
  <si>
    <t>20/06/1977</t>
  </si>
  <si>
    <t>02/05/1979</t>
  </si>
  <si>
    <t>Toán học</t>
  </si>
  <si>
    <t>Viễn</t>
  </si>
  <si>
    <t>25/08/1958</t>
  </si>
  <si>
    <t>Huệ</t>
  </si>
  <si>
    <t>16/12/1975</t>
  </si>
  <si>
    <t>04/10/1979</t>
  </si>
  <si>
    <t>Phan Quang</t>
  </si>
  <si>
    <t>27/12/1981</t>
  </si>
  <si>
    <t>01/11/1982</t>
  </si>
  <si>
    <t>Đào Thu</t>
  </si>
  <si>
    <t>Huyên</t>
  </si>
  <si>
    <t>10/07/1982</t>
  </si>
  <si>
    <t>20/03/1983</t>
  </si>
  <si>
    <t>Nguyễn Hà</t>
  </si>
  <si>
    <t>13/12/1982</t>
  </si>
  <si>
    <t>Nguyễn Thủy</t>
  </si>
  <si>
    <t>03/02/1985</t>
  </si>
  <si>
    <t>08/10/1985</t>
  </si>
  <si>
    <t>Du</t>
  </si>
  <si>
    <t>23/02/1985</t>
  </si>
  <si>
    <t>Trần Trung</t>
  </si>
  <si>
    <t>24/04/1986</t>
  </si>
  <si>
    <t>Lê Thị Diệu</t>
  </si>
  <si>
    <t>23/06/1985</t>
  </si>
  <si>
    <t>28/03/1987</t>
  </si>
  <si>
    <t>21/01/1987</t>
  </si>
  <si>
    <t>19/06/1987</t>
  </si>
  <si>
    <t>Thân Ngọc</t>
  </si>
  <si>
    <t>20/03/1987</t>
  </si>
  <si>
    <t>10/01/1988</t>
  </si>
  <si>
    <t>Nguyễn Thùy</t>
  </si>
  <si>
    <t>31/07/1990</t>
  </si>
  <si>
    <t>21/11/1976</t>
  </si>
  <si>
    <t>Vật lý</t>
  </si>
  <si>
    <t>26/07/1976</t>
  </si>
  <si>
    <t>Đông</t>
  </si>
  <si>
    <t>24/08/1955</t>
  </si>
  <si>
    <t>Nguyễn Tiến</t>
  </si>
  <si>
    <t>Hiển</t>
  </si>
  <si>
    <t>11/09/1981</t>
  </si>
  <si>
    <t>Lương Minh</t>
  </si>
  <si>
    <t>28/10/1983</t>
  </si>
  <si>
    <t>Đào Hải</t>
  </si>
  <si>
    <t>10/09/1984</t>
  </si>
  <si>
    <t>12/11/1985</t>
  </si>
  <si>
    <t>04/11/1986</t>
  </si>
  <si>
    <t>27/02/1978</t>
  </si>
  <si>
    <t>Công nghệ phần mềm</t>
  </si>
  <si>
    <t>Ngô Công</t>
  </si>
  <si>
    <t>06/08/1976</t>
  </si>
  <si>
    <t>28/10/1980</t>
  </si>
  <si>
    <t>21/06/1983</t>
  </si>
  <si>
    <t>13/06/1984</t>
  </si>
  <si>
    <t>Phan Trọng</t>
  </si>
  <si>
    <t>12/10/1984</t>
  </si>
  <si>
    <t>12/01/1985</t>
  </si>
  <si>
    <t>Nguyễn Doãn</t>
  </si>
  <si>
    <t>09/08/1986</t>
  </si>
  <si>
    <t>Nhâm</t>
  </si>
  <si>
    <t>06/01/1987</t>
  </si>
  <si>
    <t>15/10/1973</t>
  </si>
  <si>
    <t>Khoa học máy tính</t>
  </si>
  <si>
    <t>17/07/1977</t>
  </si>
  <si>
    <t>Phạm Quang</t>
  </si>
  <si>
    <t>08/04/1980</t>
  </si>
  <si>
    <t>Phan Thị Thu</t>
  </si>
  <si>
    <t>30/10/1982</t>
  </si>
  <si>
    <t>Trần Vũ</t>
  </si>
  <si>
    <t>02/03/1983</t>
  </si>
  <si>
    <t>12/05/1984</t>
  </si>
  <si>
    <t>03/08/1986</t>
  </si>
  <si>
    <t>21/08/1981</t>
  </si>
  <si>
    <t>Lưu</t>
  </si>
  <si>
    <t>03/06/1984</t>
  </si>
  <si>
    <t>05/12/1985</t>
  </si>
  <si>
    <t>Đoàn Thị Thu</t>
  </si>
  <si>
    <t>21/06/1986</t>
  </si>
  <si>
    <t>22/06/1986</t>
  </si>
  <si>
    <t>02/08/1991</t>
  </si>
  <si>
    <t>Ngô Tuấn</t>
  </si>
  <si>
    <t>17/03/1974</t>
  </si>
  <si>
    <t>16/01/1953</t>
  </si>
  <si>
    <t>Toán - Tin ứng dụng</t>
  </si>
  <si>
    <t>Hoàng Thị Thanh</t>
  </si>
  <si>
    <t>23/07/1981</t>
  </si>
  <si>
    <t>28/10/1979</t>
  </si>
  <si>
    <t>Kương</t>
  </si>
  <si>
    <t>07/02/1981</t>
  </si>
  <si>
    <t>15/03/1986</t>
  </si>
  <si>
    <t>Ngọc Minh</t>
  </si>
  <si>
    <t>16/08/1979</t>
  </si>
  <si>
    <t>03/07/1979</t>
  </si>
  <si>
    <t>Phúc</t>
  </si>
  <si>
    <t>20/07/1962</t>
  </si>
  <si>
    <t>Kế toán tài chính</t>
  </si>
  <si>
    <t>Khoa Kế toán và Quản trị kinh doanh</t>
  </si>
  <si>
    <t>20/02/1974</t>
  </si>
  <si>
    <t>Phí Thị Diễm</t>
  </si>
  <si>
    <t>05/06/1979</t>
  </si>
  <si>
    <t>Trần Nguyễn Thị</t>
  </si>
  <si>
    <t>01/12/1984</t>
  </si>
  <si>
    <t>05/05/1978</t>
  </si>
  <si>
    <t>01/08/1978</t>
  </si>
  <si>
    <t>Nguyễn Đăng</t>
  </si>
  <si>
    <t>08/05/1985</t>
  </si>
  <si>
    <t>24/04/1988</t>
  </si>
  <si>
    <t>Phan Lê</t>
  </si>
  <si>
    <t>18/08/1989</t>
  </si>
  <si>
    <t>Hoàng Thị Mai</t>
  </si>
  <si>
    <t>22/05/1989</t>
  </si>
  <si>
    <t>12/07/1990</t>
  </si>
  <si>
    <t>11/03/1984</t>
  </si>
  <si>
    <t>23/11/1977</t>
  </si>
  <si>
    <t>Kim Thị</t>
  </si>
  <si>
    <t>05/02/1958</t>
  </si>
  <si>
    <t>Tài chính</t>
  </si>
  <si>
    <t>ảnh</t>
  </si>
  <si>
    <t>15/12/1957</t>
  </si>
  <si>
    <t>12/10/1976</t>
  </si>
  <si>
    <t>28/11/1982</t>
  </si>
  <si>
    <t>22/09/1983</t>
  </si>
  <si>
    <t>Hoàng Sĩ</t>
  </si>
  <si>
    <t>Thính</t>
  </si>
  <si>
    <t>25/02/1982</t>
  </si>
  <si>
    <t>02/11/1985</t>
  </si>
  <si>
    <t>16/10/1986</t>
  </si>
  <si>
    <t>25/02/1986</t>
  </si>
  <si>
    <t>Đào Thị Hoàng</t>
  </si>
  <si>
    <t>05/11/1988</t>
  </si>
  <si>
    <t>Đặng Thị Hải</t>
  </si>
  <si>
    <t>03/03/1988</t>
  </si>
  <si>
    <t>Bùi Thị Hồng</t>
  </si>
  <si>
    <t>09/04/1988</t>
  </si>
  <si>
    <t>Nguyễn Quốc</t>
  </si>
  <si>
    <t>Oánh</t>
  </si>
  <si>
    <t>07/06/1968</t>
  </si>
  <si>
    <t>Trụ</t>
  </si>
  <si>
    <t>19/11/1978</t>
  </si>
  <si>
    <t>Marketing</t>
  </si>
  <si>
    <t>Trần Hữu</t>
  </si>
  <si>
    <t>05/01/1962</t>
  </si>
  <si>
    <t>Chu Thị Kim</t>
  </si>
  <si>
    <t>27/09/1968</t>
  </si>
  <si>
    <t>Nguyễn Hùng</t>
  </si>
  <si>
    <t>26/04/1980</t>
  </si>
  <si>
    <t>24/08/1983</t>
  </si>
  <si>
    <t>30/10/1984</t>
  </si>
  <si>
    <t>Đặng Thị Kim</t>
  </si>
  <si>
    <t>09/09/1978</t>
  </si>
  <si>
    <t>Bùi Hồng</t>
  </si>
  <si>
    <t>Quý</t>
  </si>
  <si>
    <t>16/02/1984</t>
  </si>
  <si>
    <t>Đỗ Thị Mỹ</t>
  </si>
  <si>
    <t>07/11/1987</t>
  </si>
  <si>
    <t>Đỗ Thị Tuyết</t>
  </si>
  <si>
    <t>30/08/1988</t>
  </si>
  <si>
    <t>03/04/1988</t>
  </si>
  <si>
    <t>19/01/1976</t>
  </si>
  <si>
    <t>Tuynh</t>
  </si>
  <si>
    <t>28/11/1989</t>
  </si>
  <si>
    <t>17/02/1989</t>
  </si>
  <si>
    <t>Dịu</t>
  </si>
  <si>
    <t>03/11/1978</t>
  </si>
  <si>
    <t>Quản trị kinh doanh</t>
  </si>
  <si>
    <t>Viện</t>
  </si>
  <si>
    <t>20/08/1953</t>
  </si>
  <si>
    <t>18/02/1962</t>
  </si>
  <si>
    <t>06/10/1977</t>
  </si>
  <si>
    <t>Bùi Kim</t>
  </si>
  <si>
    <t>13/01/1985</t>
  </si>
  <si>
    <t>Nguyễn Hải</t>
  </si>
  <si>
    <t>Núi</t>
  </si>
  <si>
    <t>20/10/1984</t>
  </si>
  <si>
    <t>25/07/1976</t>
  </si>
  <si>
    <t>Đồng Đạo</t>
  </si>
  <si>
    <t>02/09/1984</t>
  </si>
  <si>
    <t>Lê Thị Thu</t>
  </si>
  <si>
    <t>28/01/1987</t>
  </si>
  <si>
    <t>Đào Hồng</t>
  </si>
  <si>
    <t>24/04/1984</t>
  </si>
  <si>
    <t>04/10/1987</t>
  </si>
  <si>
    <t>17/01/1986</t>
  </si>
  <si>
    <t>05/01/1984</t>
  </si>
  <si>
    <t>Đoàn Thị Ngọc</t>
  </si>
  <si>
    <t>26/04/1989</t>
  </si>
  <si>
    <t>29/04/1987</t>
  </si>
  <si>
    <t>04/09/1977</t>
  </si>
  <si>
    <t>Ngô Thị Thu</t>
  </si>
  <si>
    <t>01/06/1979</t>
  </si>
  <si>
    <t>Kế toán quản trị và Kiểm toán</t>
  </si>
  <si>
    <t>Bùi Bằng</t>
  </si>
  <si>
    <t>20/01/1951</t>
  </si>
  <si>
    <t>Đỗ Quang</t>
  </si>
  <si>
    <t>Giám</t>
  </si>
  <si>
    <t>21/08/1972</t>
  </si>
  <si>
    <t>28/03/1983</t>
  </si>
  <si>
    <t>14/01/1985</t>
  </si>
  <si>
    <t>Lại Phương</t>
  </si>
  <si>
    <t>25/08/1983</t>
  </si>
  <si>
    <t>Bùi Thị Mai</t>
  </si>
  <si>
    <t>04/11/1988</t>
  </si>
  <si>
    <t>Nguyễn Thị Thùy</t>
  </si>
  <si>
    <t>06/09/1989</t>
  </si>
  <si>
    <t>Lê Thanh</t>
  </si>
  <si>
    <t>15/10/1989</t>
  </si>
  <si>
    <t>Trần Quang</t>
  </si>
  <si>
    <t>21/10/1974</t>
  </si>
  <si>
    <t>Bách</t>
  </si>
  <si>
    <t>14/01/1979</t>
  </si>
  <si>
    <t>SH phân tử và CNSH ứng dụng</t>
  </si>
  <si>
    <t>07/12/1981</t>
  </si>
  <si>
    <t>21/08/1986</t>
  </si>
  <si>
    <t>Nguyễn Thị Cẩm</t>
  </si>
  <si>
    <t>15/09/1987</t>
  </si>
  <si>
    <t>Trịnh Thị Thu</t>
  </si>
  <si>
    <t>02/05/1983</t>
  </si>
  <si>
    <t>Phan Hữu</t>
  </si>
  <si>
    <t>16/06/1955</t>
  </si>
  <si>
    <t>20/10/1979</t>
  </si>
  <si>
    <t>Công nghệ sinh học thực vật</t>
  </si>
  <si>
    <t>10/09/1985</t>
  </si>
  <si>
    <t>Đặng Thị Thanh</t>
  </si>
  <si>
    <t>17/01/1985</t>
  </si>
  <si>
    <t>Nông Thị</t>
  </si>
  <si>
    <t>31/10/1986</t>
  </si>
  <si>
    <t>05/09/1988</t>
  </si>
  <si>
    <t>Đinh Trường</t>
  </si>
  <si>
    <t>06/04/1977</t>
  </si>
  <si>
    <t>22/03/1957</t>
  </si>
  <si>
    <t>Ngô Thành</t>
  </si>
  <si>
    <t>07/09/1980</t>
  </si>
  <si>
    <t>Công nghệ sinh học động vật</t>
  </si>
  <si>
    <t>15/12/1966</t>
  </si>
  <si>
    <t>Ngô Thu</t>
  </si>
  <si>
    <t>06/03/1985</t>
  </si>
  <si>
    <t>Trần Thị Bình</t>
  </si>
  <si>
    <t>07/05/1982</t>
  </si>
  <si>
    <t>Nguyễn Tố</t>
  </si>
  <si>
    <t>08/12/1986</t>
  </si>
  <si>
    <t>24/11/1969</t>
  </si>
  <si>
    <t>Công nghệ vi sinh</t>
  </si>
  <si>
    <t>16/09/1986</t>
  </si>
  <si>
    <t>Trần Thị Hồng</t>
  </si>
  <si>
    <t>30/11/1983</t>
  </si>
  <si>
    <t>17/08/1984</t>
  </si>
  <si>
    <t>19/05/1979</t>
  </si>
  <si>
    <t>14/09/1972</t>
  </si>
  <si>
    <t>Trần Đông</t>
  </si>
  <si>
    <t>20/08/1983</t>
  </si>
  <si>
    <t>03/08/1973</t>
  </si>
  <si>
    <t>Sinh học</t>
  </si>
  <si>
    <t>Đồng Huy</t>
  </si>
  <si>
    <t>Giới</t>
  </si>
  <si>
    <t>01/02/1972</t>
  </si>
  <si>
    <t>26/10/1977</t>
  </si>
  <si>
    <t>Phí Thị Cẩm</t>
  </si>
  <si>
    <t>Miện</t>
  </si>
  <si>
    <t>29/06/1984</t>
  </si>
  <si>
    <t>16/03/1986</t>
  </si>
  <si>
    <t>Nguyễn Trường</t>
  </si>
  <si>
    <t>03/07/1952</t>
  </si>
  <si>
    <t>Hóa học</t>
  </si>
  <si>
    <t>07/06/1958</t>
  </si>
  <si>
    <t>22/08/1971</t>
  </si>
  <si>
    <t>Phan Trung</t>
  </si>
  <si>
    <t>10/08/1954</t>
  </si>
  <si>
    <t>24/04/1977</t>
  </si>
  <si>
    <t>01/03/1982</t>
  </si>
  <si>
    <t>Đoàn Thị Thúy</t>
  </si>
  <si>
    <t>ái</t>
  </si>
  <si>
    <t>25/01/1979</t>
  </si>
  <si>
    <t>10/04/1985</t>
  </si>
  <si>
    <t>30/09/1985</t>
  </si>
  <si>
    <t>29/01/1986</t>
  </si>
  <si>
    <t>06/09/1977</t>
  </si>
  <si>
    <t>14/08/1981</t>
  </si>
  <si>
    <t>Hán Thị Phương</t>
  </si>
  <si>
    <t>06/03/1984</t>
  </si>
  <si>
    <t>30/07/1986</t>
  </si>
  <si>
    <t>Chu Thị</t>
  </si>
  <si>
    <t>19/06/1990</t>
  </si>
  <si>
    <t>Lê Thị Mai</t>
  </si>
  <si>
    <t>22/02/1990</t>
  </si>
  <si>
    <t>01/08/1951</t>
  </si>
  <si>
    <t>Vi sinh vật</t>
  </si>
  <si>
    <t>13/02/1971</t>
  </si>
  <si>
    <t>Hoàn</t>
  </si>
  <si>
    <t>Đinh Hồng</t>
  </si>
  <si>
    <t>28/03/1981</t>
  </si>
  <si>
    <t>12/09/1976</t>
  </si>
  <si>
    <t>Nguyễn Tú</t>
  </si>
  <si>
    <t>22/03/1985</t>
  </si>
  <si>
    <t>21/11/1987</t>
  </si>
  <si>
    <t>02/06/1990</t>
  </si>
  <si>
    <t>13/10/1973</t>
  </si>
  <si>
    <t>Sinh thái nông nghiệp</t>
  </si>
  <si>
    <t>Điếm</t>
  </si>
  <si>
    <t>12/04/1951</t>
  </si>
  <si>
    <t>05/02/1954</t>
  </si>
  <si>
    <t>Ngô Thế</t>
  </si>
  <si>
    <t>Ân</t>
  </si>
  <si>
    <t>28/01/1972</t>
  </si>
  <si>
    <t>05/11/1984</t>
  </si>
  <si>
    <t>31/10/1973</t>
  </si>
  <si>
    <t>Phan Thị Hải</t>
  </si>
  <si>
    <t>Luyến</t>
  </si>
  <si>
    <t>20/10/1985</t>
  </si>
  <si>
    <t>Nguyễn Tuyết</t>
  </si>
  <si>
    <t>08/06/1985</t>
  </si>
  <si>
    <t>09/09/1981</t>
  </si>
  <si>
    <t>01/05/1982</t>
  </si>
  <si>
    <t>Nông Hữu</t>
  </si>
  <si>
    <t>Thi</t>
  </si>
  <si>
    <t>14/02/1965</t>
  </si>
  <si>
    <t>Hội</t>
  </si>
  <si>
    <t>22/02/1973</t>
  </si>
  <si>
    <t>Trịnh Quang</t>
  </si>
  <si>
    <t>02/12/1975</t>
  </si>
  <si>
    <t>Công nghệ môi trường</t>
  </si>
  <si>
    <t>Lý Thị Thu</t>
  </si>
  <si>
    <t>23/08/1980</t>
  </si>
  <si>
    <t>Phạm Châu</t>
  </si>
  <si>
    <t>20/02/1977</t>
  </si>
  <si>
    <t>Tú</t>
  </si>
  <si>
    <t>Đỗ Thuỷ</t>
  </si>
  <si>
    <t>08/12/1985</t>
  </si>
  <si>
    <t>03/09/1986</t>
  </si>
  <si>
    <t>Hồ Thị Thúy</t>
  </si>
  <si>
    <t>11/10/1988</t>
  </si>
  <si>
    <t>004.090.02339</t>
  </si>
  <si>
    <t>Đào Thị Thùy</t>
  </si>
  <si>
    <t>25/01/1986</t>
  </si>
  <si>
    <t>Đinh Thị Hải</t>
  </si>
  <si>
    <t>05/11/1975</t>
  </si>
  <si>
    <t>Quản lý môi trường</t>
  </si>
  <si>
    <t>02/03/1968</t>
  </si>
  <si>
    <t>Lương Đức</t>
  </si>
  <si>
    <t>10/10/1985</t>
  </si>
  <si>
    <t>08/02/1984</t>
  </si>
  <si>
    <t>Cao Trường</t>
  </si>
  <si>
    <t>30/04/1986</t>
  </si>
  <si>
    <t>11/10/1980</t>
  </si>
  <si>
    <t>Võ Hữu</t>
  </si>
  <si>
    <t>Công</t>
  </si>
  <si>
    <t>04/10/1980</t>
  </si>
  <si>
    <t>Khuyến</t>
  </si>
  <si>
    <t>13/07/1978</t>
  </si>
  <si>
    <t>Nuôi trồng thuỷ sản</t>
  </si>
  <si>
    <t>21/03/1976</t>
  </si>
  <si>
    <t>Lê Thị Hoàng</t>
  </si>
  <si>
    <t>11/11/1978</t>
  </si>
  <si>
    <t>Trần ánh</t>
  </si>
  <si>
    <t>Tuyết</t>
  </si>
  <si>
    <t>04/06/1982</t>
  </si>
  <si>
    <t>24/08/1985</t>
  </si>
  <si>
    <t>24/02/1990</t>
  </si>
  <si>
    <t>Kim Văn</t>
  </si>
  <si>
    <t>Vạn</t>
  </si>
  <si>
    <t>27/01/1972</t>
  </si>
  <si>
    <t>Môi trường và Bệnh thủy sản</t>
  </si>
  <si>
    <t>Trương Đình</t>
  </si>
  <si>
    <t>12/06/1984</t>
  </si>
  <si>
    <t>Trịnh Thị</t>
  </si>
  <si>
    <t>07/02/1987</t>
  </si>
  <si>
    <t>Đoàn Thị</t>
  </si>
  <si>
    <t>Nhinh</t>
  </si>
  <si>
    <t>19/02/1985</t>
  </si>
  <si>
    <t>16/08/1978</t>
  </si>
  <si>
    <t>004.090.02440</t>
  </si>
  <si>
    <t>Võ Quý</t>
  </si>
  <si>
    <t>Hoan</t>
  </si>
  <si>
    <t>22/11/1958</t>
  </si>
  <si>
    <t>Dinh dưỡng và Thức ăn thủy sản</t>
  </si>
  <si>
    <t>Trần Thị Nắng</t>
  </si>
  <si>
    <t>27/08/1975</t>
  </si>
  <si>
    <t>04/01/1975</t>
  </si>
  <si>
    <t>Hậu</t>
  </si>
  <si>
    <t>04/05/1987</t>
  </si>
  <si>
    <t>Cao Hùng</t>
  </si>
  <si>
    <t>Giáo dục thể chất</t>
  </si>
  <si>
    <t>Trung tâm Giáo dục thể chất và Thể thao</t>
  </si>
  <si>
    <t>Tác</t>
  </si>
  <si>
    <t>29/07/1959</t>
  </si>
  <si>
    <t>Hoàng Văn</t>
  </si>
  <si>
    <t>23/10/1958</t>
  </si>
  <si>
    <t>Thiện</t>
  </si>
  <si>
    <t>18/02/1966</t>
  </si>
  <si>
    <t>Cừ</t>
  </si>
  <si>
    <t>08/03/1974</t>
  </si>
  <si>
    <t>09/10/1979</t>
  </si>
  <si>
    <t>Quảng</t>
  </si>
  <si>
    <t>21/10/1979</t>
  </si>
  <si>
    <t>17/11/1982</t>
  </si>
  <si>
    <t>Đặng Đức</t>
  </si>
  <si>
    <t>10/10/1982</t>
  </si>
  <si>
    <t>27/10/1974</t>
  </si>
  <si>
    <t>07/03/1977</t>
  </si>
  <si>
    <t>Lương Thanh</t>
  </si>
  <si>
    <t>Hãnh</t>
  </si>
  <si>
    <t>13/10/1987</t>
  </si>
  <si>
    <t>22/06/1988</t>
  </si>
  <si>
    <t>17/08/1989</t>
  </si>
  <si>
    <t>Phạm Quốc</t>
  </si>
  <si>
    <t>08/03/1988</t>
  </si>
  <si>
    <t>Lê Trọng</t>
  </si>
  <si>
    <t>Động</t>
  </si>
  <si>
    <t>Tuân</t>
  </si>
  <si>
    <t>16/07/1990</t>
  </si>
  <si>
    <t>004.090.02322</t>
  </si>
  <si>
    <t>Đỗ Thành</t>
  </si>
  <si>
    <t>28/06/1990</t>
  </si>
  <si>
    <t>22/07/1977</t>
  </si>
  <si>
    <t>BM Dạy - Rèn nghề</t>
  </si>
  <si>
    <t>Phan Việt</t>
  </si>
  <si>
    <t>02/10/1957</t>
  </si>
  <si>
    <t>Mã cán bộ</t>
  </si>
  <si>
    <t>Họ đệm</t>
  </si>
  <si>
    <t>tên</t>
  </si>
  <si>
    <t>Ngày sinh</t>
  </si>
  <si>
    <t>Nam/Nữ</t>
  </si>
  <si>
    <t>Bộ môn</t>
  </si>
  <si>
    <t>Đề xuất/Đề án</t>
  </si>
  <si>
    <t>tbkt, giống</t>
  </si>
  <si>
    <t>Tổng số giờ (Kỳ II)</t>
  </si>
  <si>
    <t>Tổng số giờ (Kỳ I)</t>
  </si>
  <si>
    <t>Cả năm</t>
  </si>
  <si>
    <t>HỌC VIỆN NÔNG NGHIỆP VIỆT NAM</t>
  </si>
  <si>
    <t>BAN KHOA HỌC VÀ CÔNG NGHỆ</t>
  </si>
  <si>
    <t>Đơn vị: Giờ NCKH</t>
  </si>
  <si>
    <t xml:space="preserve">BẢNG THỐNG KÊ GIỜ NGHIÊN CỨU KHOA HỌC NĂM HỌC 2017-2018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</si>
</sst>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NumberFormat="1" applyFont="1" applyFill="1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36"/>
  <sheetViews>
    <sheetView tabSelected="1" workbookViewId="0">
      <selection activeCell="A600" sqref="A600"/>
    </sheetView>
  </sheetViews>
  <sheetFormatPr defaultRowHeight="15.75" x14ac:dyDescent="0.25"/>
  <cols>
    <col min="1" max="1" width="4.85546875" style="1" bestFit="1" customWidth="1"/>
    <col min="2" max="2" width="14.85546875" style="1" customWidth="1"/>
    <col min="3" max="3" width="20" style="1" bestFit="1" customWidth="1"/>
    <col min="4" max="4" width="8.42578125" style="1" bestFit="1" customWidth="1"/>
    <col min="5" max="5" width="11.28515625" style="1" customWidth="1"/>
    <col min="6" max="6" width="9.42578125" style="1" customWidth="1"/>
    <col min="7" max="7" width="5.85546875" style="1" hidden="1" customWidth="1"/>
    <col min="8" max="8" width="20.85546875" style="1" customWidth="1"/>
    <col min="9" max="9" width="19.5703125" style="1" customWidth="1"/>
    <col min="10" max="10" width="7.5703125" style="1" customWidth="1"/>
    <col min="11" max="11" width="7" style="1" customWidth="1"/>
    <col min="12" max="12" width="6.7109375" style="1" customWidth="1"/>
    <col min="13" max="13" width="6.42578125" style="1" customWidth="1"/>
    <col min="14" max="14" width="6.7109375" style="1" customWidth="1"/>
    <col min="15" max="15" width="6.140625" style="1" customWidth="1"/>
    <col min="16" max="16" width="6" style="1" customWidth="1"/>
    <col min="17" max="17" width="5.140625" style="1" customWidth="1"/>
    <col min="18" max="18" width="7" style="1" customWidth="1"/>
    <col min="19" max="19" width="5.85546875" style="1" customWidth="1"/>
    <col min="20" max="20" width="5.7109375" style="1" customWidth="1"/>
    <col min="21" max="22" width="6.42578125" style="1" customWidth="1"/>
    <col min="23" max="23" width="6.28515625" style="1" customWidth="1"/>
    <col min="24" max="24" width="14.5703125" style="1" customWidth="1"/>
    <col min="25" max="25" width="10.5703125" style="1" customWidth="1"/>
    <col min="26" max="26" width="11.7109375" style="1" customWidth="1"/>
    <col min="27" max="27" width="11" style="1" customWidth="1"/>
    <col min="28" max="28" width="11.85546875" style="1" customWidth="1"/>
    <col min="29" max="252" width="9.140625" style="1"/>
    <col min="253" max="253" width="4.85546875" style="1" bestFit="1" customWidth="1"/>
    <col min="254" max="254" width="14.85546875" style="1" customWidth="1"/>
    <col min="255" max="255" width="20" style="1" bestFit="1" customWidth="1"/>
    <col min="256" max="256" width="8.42578125" style="1" bestFit="1" customWidth="1"/>
    <col min="257" max="257" width="11.28515625" style="1" customWidth="1"/>
    <col min="258" max="258" width="8" style="1" bestFit="1" customWidth="1"/>
    <col min="259" max="259" width="5.85546875" style="1" bestFit="1" customWidth="1"/>
    <col min="260" max="260" width="36.85546875" style="1" bestFit="1" customWidth="1"/>
    <col min="261" max="261" width="55.28515625" style="1" bestFit="1" customWidth="1"/>
    <col min="262" max="262" width="7.140625" style="1" bestFit="1" customWidth="1"/>
    <col min="263" max="263" width="8.42578125" style="1" bestFit="1" customWidth="1"/>
    <col min="264" max="264" width="82" style="1" bestFit="1" customWidth="1"/>
    <col min="265" max="265" width="11.7109375" style="1" bestFit="1" customWidth="1"/>
    <col min="266" max="266" width="5.140625" style="1" bestFit="1" customWidth="1"/>
    <col min="267" max="508" width="9.140625" style="1"/>
    <col min="509" max="509" width="4.85546875" style="1" bestFit="1" customWidth="1"/>
    <col min="510" max="510" width="14.85546875" style="1" customWidth="1"/>
    <col min="511" max="511" width="20" style="1" bestFit="1" customWidth="1"/>
    <col min="512" max="512" width="8.42578125" style="1" bestFit="1" customWidth="1"/>
    <col min="513" max="513" width="11.28515625" style="1" customWidth="1"/>
    <col min="514" max="514" width="8" style="1" bestFit="1" customWidth="1"/>
    <col min="515" max="515" width="5.85546875" style="1" bestFit="1" customWidth="1"/>
    <col min="516" max="516" width="36.85546875" style="1" bestFit="1" customWidth="1"/>
    <col min="517" max="517" width="55.28515625" style="1" bestFit="1" customWidth="1"/>
    <col min="518" max="518" width="7.140625" style="1" bestFit="1" customWidth="1"/>
    <col min="519" max="519" width="8.42578125" style="1" bestFit="1" customWidth="1"/>
    <col min="520" max="520" width="82" style="1" bestFit="1" customWidth="1"/>
    <col min="521" max="521" width="11.7109375" style="1" bestFit="1" customWidth="1"/>
    <col min="522" max="522" width="5.140625" style="1" bestFit="1" customWidth="1"/>
    <col min="523" max="764" width="9.140625" style="1"/>
    <col min="765" max="765" width="4.85546875" style="1" bestFit="1" customWidth="1"/>
    <col min="766" max="766" width="14.85546875" style="1" customWidth="1"/>
    <col min="767" max="767" width="20" style="1" bestFit="1" customWidth="1"/>
    <col min="768" max="768" width="8.42578125" style="1" bestFit="1" customWidth="1"/>
    <col min="769" max="769" width="11.28515625" style="1" customWidth="1"/>
    <col min="770" max="770" width="8" style="1" bestFit="1" customWidth="1"/>
    <col min="771" max="771" width="5.85546875" style="1" bestFit="1" customWidth="1"/>
    <col min="772" max="772" width="36.85546875" style="1" bestFit="1" customWidth="1"/>
    <col min="773" max="773" width="55.28515625" style="1" bestFit="1" customWidth="1"/>
    <col min="774" max="774" width="7.140625" style="1" bestFit="1" customWidth="1"/>
    <col min="775" max="775" width="8.42578125" style="1" bestFit="1" customWidth="1"/>
    <col min="776" max="776" width="82" style="1" bestFit="1" customWidth="1"/>
    <col min="777" max="777" width="11.7109375" style="1" bestFit="1" customWidth="1"/>
    <col min="778" max="778" width="5.140625" style="1" bestFit="1" customWidth="1"/>
    <col min="779" max="1020" width="9.140625" style="1"/>
    <col min="1021" max="1021" width="4.85546875" style="1" bestFit="1" customWidth="1"/>
    <col min="1022" max="1022" width="14.85546875" style="1" customWidth="1"/>
    <col min="1023" max="1023" width="20" style="1" bestFit="1" customWidth="1"/>
    <col min="1024" max="1024" width="8.42578125" style="1" bestFit="1" customWidth="1"/>
    <col min="1025" max="1025" width="11.28515625" style="1" customWidth="1"/>
    <col min="1026" max="1026" width="8" style="1" bestFit="1" customWidth="1"/>
    <col min="1027" max="1027" width="5.85546875" style="1" bestFit="1" customWidth="1"/>
    <col min="1028" max="1028" width="36.85546875" style="1" bestFit="1" customWidth="1"/>
    <col min="1029" max="1029" width="55.28515625" style="1" bestFit="1" customWidth="1"/>
    <col min="1030" max="1030" width="7.140625" style="1" bestFit="1" customWidth="1"/>
    <col min="1031" max="1031" width="8.42578125" style="1" bestFit="1" customWidth="1"/>
    <col min="1032" max="1032" width="82" style="1" bestFit="1" customWidth="1"/>
    <col min="1033" max="1033" width="11.7109375" style="1" bestFit="1" customWidth="1"/>
    <col min="1034" max="1034" width="5.140625" style="1" bestFit="1" customWidth="1"/>
    <col min="1035" max="1276" width="9.140625" style="1"/>
    <col min="1277" max="1277" width="4.85546875" style="1" bestFit="1" customWidth="1"/>
    <col min="1278" max="1278" width="14.85546875" style="1" customWidth="1"/>
    <col min="1279" max="1279" width="20" style="1" bestFit="1" customWidth="1"/>
    <col min="1280" max="1280" width="8.42578125" style="1" bestFit="1" customWidth="1"/>
    <col min="1281" max="1281" width="11.28515625" style="1" customWidth="1"/>
    <col min="1282" max="1282" width="8" style="1" bestFit="1" customWidth="1"/>
    <col min="1283" max="1283" width="5.85546875" style="1" bestFit="1" customWidth="1"/>
    <col min="1284" max="1284" width="36.85546875" style="1" bestFit="1" customWidth="1"/>
    <col min="1285" max="1285" width="55.28515625" style="1" bestFit="1" customWidth="1"/>
    <col min="1286" max="1286" width="7.140625" style="1" bestFit="1" customWidth="1"/>
    <col min="1287" max="1287" width="8.42578125" style="1" bestFit="1" customWidth="1"/>
    <col min="1288" max="1288" width="82" style="1" bestFit="1" customWidth="1"/>
    <col min="1289" max="1289" width="11.7109375" style="1" bestFit="1" customWidth="1"/>
    <col min="1290" max="1290" width="5.140625" style="1" bestFit="1" customWidth="1"/>
    <col min="1291" max="1532" width="9.140625" style="1"/>
    <col min="1533" max="1533" width="4.85546875" style="1" bestFit="1" customWidth="1"/>
    <col min="1534" max="1534" width="14.85546875" style="1" customWidth="1"/>
    <col min="1535" max="1535" width="20" style="1" bestFit="1" customWidth="1"/>
    <col min="1536" max="1536" width="8.42578125" style="1" bestFit="1" customWidth="1"/>
    <col min="1537" max="1537" width="11.28515625" style="1" customWidth="1"/>
    <col min="1538" max="1538" width="8" style="1" bestFit="1" customWidth="1"/>
    <col min="1539" max="1539" width="5.85546875" style="1" bestFit="1" customWidth="1"/>
    <col min="1540" max="1540" width="36.85546875" style="1" bestFit="1" customWidth="1"/>
    <col min="1541" max="1541" width="55.28515625" style="1" bestFit="1" customWidth="1"/>
    <col min="1542" max="1542" width="7.140625" style="1" bestFit="1" customWidth="1"/>
    <col min="1543" max="1543" width="8.42578125" style="1" bestFit="1" customWidth="1"/>
    <col min="1544" max="1544" width="82" style="1" bestFit="1" customWidth="1"/>
    <col min="1545" max="1545" width="11.7109375" style="1" bestFit="1" customWidth="1"/>
    <col min="1546" max="1546" width="5.140625" style="1" bestFit="1" customWidth="1"/>
    <col min="1547" max="1788" width="9.140625" style="1"/>
    <col min="1789" max="1789" width="4.85546875" style="1" bestFit="1" customWidth="1"/>
    <col min="1790" max="1790" width="14.85546875" style="1" customWidth="1"/>
    <col min="1791" max="1791" width="20" style="1" bestFit="1" customWidth="1"/>
    <col min="1792" max="1792" width="8.42578125" style="1" bestFit="1" customWidth="1"/>
    <col min="1793" max="1793" width="11.28515625" style="1" customWidth="1"/>
    <col min="1794" max="1794" width="8" style="1" bestFit="1" customWidth="1"/>
    <col min="1795" max="1795" width="5.85546875" style="1" bestFit="1" customWidth="1"/>
    <col min="1796" max="1796" width="36.85546875" style="1" bestFit="1" customWidth="1"/>
    <col min="1797" max="1797" width="55.28515625" style="1" bestFit="1" customWidth="1"/>
    <col min="1798" max="1798" width="7.140625" style="1" bestFit="1" customWidth="1"/>
    <col min="1799" max="1799" width="8.42578125" style="1" bestFit="1" customWidth="1"/>
    <col min="1800" max="1800" width="82" style="1" bestFit="1" customWidth="1"/>
    <col min="1801" max="1801" width="11.7109375" style="1" bestFit="1" customWidth="1"/>
    <col min="1802" max="1802" width="5.140625" style="1" bestFit="1" customWidth="1"/>
    <col min="1803" max="2044" width="9.140625" style="1"/>
    <col min="2045" max="2045" width="4.85546875" style="1" bestFit="1" customWidth="1"/>
    <col min="2046" max="2046" width="14.85546875" style="1" customWidth="1"/>
    <col min="2047" max="2047" width="20" style="1" bestFit="1" customWidth="1"/>
    <col min="2048" max="2048" width="8.42578125" style="1" bestFit="1" customWidth="1"/>
    <col min="2049" max="2049" width="11.28515625" style="1" customWidth="1"/>
    <col min="2050" max="2050" width="8" style="1" bestFit="1" customWidth="1"/>
    <col min="2051" max="2051" width="5.85546875" style="1" bestFit="1" customWidth="1"/>
    <col min="2052" max="2052" width="36.85546875" style="1" bestFit="1" customWidth="1"/>
    <col min="2053" max="2053" width="55.28515625" style="1" bestFit="1" customWidth="1"/>
    <col min="2054" max="2054" width="7.140625" style="1" bestFit="1" customWidth="1"/>
    <col min="2055" max="2055" width="8.42578125" style="1" bestFit="1" customWidth="1"/>
    <col min="2056" max="2056" width="82" style="1" bestFit="1" customWidth="1"/>
    <col min="2057" max="2057" width="11.7109375" style="1" bestFit="1" customWidth="1"/>
    <col min="2058" max="2058" width="5.140625" style="1" bestFit="1" customWidth="1"/>
    <col min="2059" max="2300" width="9.140625" style="1"/>
    <col min="2301" max="2301" width="4.85546875" style="1" bestFit="1" customWidth="1"/>
    <col min="2302" max="2302" width="14.85546875" style="1" customWidth="1"/>
    <col min="2303" max="2303" width="20" style="1" bestFit="1" customWidth="1"/>
    <col min="2304" max="2304" width="8.42578125" style="1" bestFit="1" customWidth="1"/>
    <col min="2305" max="2305" width="11.28515625" style="1" customWidth="1"/>
    <col min="2306" max="2306" width="8" style="1" bestFit="1" customWidth="1"/>
    <col min="2307" max="2307" width="5.85546875" style="1" bestFit="1" customWidth="1"/>
    <col min="2308" max="2308" width="36.85546875" style="1" bestFit="1" customWidth="1"/>
    <col min="2309" max="2309" width="55.28515625" style="1" bestFit="1" customWidth="1"/>
    <col min="2310" max="2310" width="7.140625" style="1" bestFit="1" customWidth="1"/>
    <col min="2311" max="2311" width="8.42578125" style="1" bestFit="1" customWidth="1"/>
    <col min="2312" max="2312" width="82" style="1" bestFit="1" customWidth="1"/>
    <col min="2313" max="2313" width="11.7109375" style="1" bestFit="1" customWidth="1"/>
    <col min="2314" max="2314" width="5.140625" style="1" bestFit="1" customWidth="1"/>
    <col min="2315" max="2556" width="9.140625" style="1"/>
    <col min="2557" max="2557" width="4.85546875" style="1" bestFit="1" customWidth="1"/>
    <col min="2558" max="2558" width="14.85546875" style="1" customWidth="1"/>
    <col min="2559" max="2559" width="20" style="1" bestFit="1" customWidth="1"/>
    <col min="2560" max="2560" width="8.42578125" style="1" bestFit="1" customWidth="1"/>
    <col min="2561" max="2561" width="11.28515625" style="1" customWidth="1"/>
    <col min="2562" max="2562" width="8" style="1" bestFit="1" customWidth="1"/>
    <col min="2563" max="2563" width="5.85546875" style="1" bestFit="1" customWidth="1"/>
    <col min="2564" max="2564" width="36.85546875" style="1" bestFit="1" customWidth="1"/>
    <col min="2565" max="2565" width="55.28515625" style="1" bestFit="1" customWidth="1"/>
    <col min="2566" max="2566" width="7.140625" style="1" bestFit="1" customWidth="1"/>
    <col min="2567" max="2567" width="8.42578125" style="1" bestFit="1" customWidth="1"/>
    <col min="2568" max="2568" width="82" style="1" bestFit="1" customWidth="1"/>
    <col min="2569" max="2569" width="11.7109375" style="1" bestFit="1" customWidth="1"/>
    <col min="2570" max="2570" width="5.140625" style="1" bestFit="1" customWidth="1"/>
    <col min="2571" max="2812" width="9.140625" style="1"/>
    <col min="2813" max="2813" width="4.85546875" style="1" bestFit="1" customWidth="1"/>
    <col min="2814" max="2814" width="14.85546875" style="1" customWidth="1"/>
    <col min="2815" max="2815" width="20" style="1" bestFit="1" customWidth="1"/>
    <col min="2816" max="2816" width="8.42578125" style="1" bestFit="1" customWidth="1"/>
    <col min="2817" max="2817" width="11.28515625" style="1" customWidth="1"/>
    <col min="2818" max="2818" width="8" style="1" bestFit="1" customWidth="1"/>
    <col min="2819" max="2819" width="5.85546875" style="1" bestFit="1" customWidth="1"/>
    <col min="2820" max="2820" width="36.85546875" style="1" bestFit="1" customWidth="1"/>
    <col min="2821" max="2821" width="55.28515625" style="1" bestFit="1" customWidth="1"/>
    <col min="2822" max="2822" width="7.140625" style="1" bestFit="1" customWidth="1"/>
    <col min="2823" max="2823" width="8.42578125" style="1" bestFit="1" customWidth="1"/>
    <col min="2824" max="2824" width="82" style="1" bestFit="1" customWidth="1"/>
    <col min="2825" max="2825" width="11.7109375" style="1" bestFit="1" customWidth="1"/>
    <col min="2826" max="2826" width="5.140625" style="1" bestFit="1" customWidth="1"/>
    <col min="2827" max="3068" width="9.140625" style="1"/>
    <col min="3069" max="3069" width="4.85546875" style="1" bestFit="1" customWidth="1"/>
    <col min="3070" max="3070" width="14.85546875" style="1" customWidth="1"/>
    <col min="3071" max="3071" width="20" style="1" bestFit="1" customWidth="1"/>
    <col min="3072" max="3072" width="8.42578125" style="1" bestFit="1" customWidth="1"/>
    <col min="3073" max="3073" width="11.28515625" style="1" customWidth="1"/>
    <col min="3074" max="3074" width="8" style="1" bestFit="1" customWidth="1"/>
    <col min="3075" max="3075" width="5.85546875" style="1" bestFit="1" customWidth="1"/>
    <col min="3076" max="3076" width="36.85546875" style="1" bestFit="1" customWidth="1"/>
    <col min="3077" max="3077" width="55.28515625" style="1" bestFit="1" customWidth="1"/>
    <col min="3078" max="3078" width="7.140625" style="1" bestFit="1" customWidth="1"/>
    <col min="3079" max="3079" width="8.42578125" style="1" bestFit="1" customWidth="1"/>
    <col min="3080" max="3080" width="82" style="1" bestFit="1" customWidth="1"/>
    <col min="3081" max="3081" width="11.7109375" style="1" bestFit="1" customWidth="1"/>
    <col min="3082" max="3082" width="5.140625" style="1" bestFit="1" customWidth="1"/>
    <col min="3083" max="3324" width="9.140625" style="1"/>
    <col min="3325" max="3325" width="4.85546875" style="1" bestFit="1" customWidth="1"/>
    <col min="3326" max="3326" width="14.85546875" style="1" customWidth="1"/>
    <col min="3327" max="3327" width="20" style="1" bestFit="1" customWidth="1"/>
    <col min="3328" max="3328" width="8.42578125" style="1" bestFit="1" customWidth="1"/>
    <col min="3329" max="3329" width="11.28515625" style="1" customWidth="1"/>
    <col min="3330" max="3330" width="8" style="1" bestFit="1" customWidth="1"/>
    <col min="3331" max="3331" width="5.85546875" style="1" bestFit="1" customWidth="1"/>
    <col min="3332" max="3332" width="36.85546875" style="1" bestFit="1" customWidth="1"/>
    <col min="3333" max="3333" width="55.28515625" style="1" bestFit="1" customWidth="1"/>
    <col min="3334" max="3334" width="7.140625" style="1" bestFit="1" customWidth="1"/>
    <col min="3335" max="3335" width="8.42578125" style="1" bestFit="1" customWidth="1"/>
    <col min="3336" max="3336" width="82" style="1" bestFit="1" customWidth="1"/>
    <col min="3337" max="3337" width="11.7109375" style="1" bestFit="1" customWidth="1"/>
    <col min="3338" max="3338" width="5.140625" style="1" bestFit="1" customWidth="1"/>
    <col min="3339" max="3580" width="9.140625" style="1"/>
    <col min="3581" max="3581" width="4.85546875" style="1" bestFit="1" customWidth="1"/>
    <col min="3582" max="3582" width="14.85546875" style="1" customWidth="1"/>
    <col min="3583" max="3583" width="20" style="1" bestFit="1" customWidth="1"/>
    <col min="3584" max="3584" width="8.42578125" style="1" bestFit="1" customWidth="1"/>
    <col min="3585" max="3585" width="11.28515625" style="1" customWidth="1"/>
    <col min="3586" max="3586" width="8" style="1" bestFit="1" customWidth="1"/>
    <col min="3587" max="3587" width="5.85546875" style="1" bestFit="1" customWidth="1"/>
    <col min="3588" max="3588" width="36.85546875" style="1" bestFit="1" customWidth="1"/>
    <col min="3589" max="3589" width="55.28515625" style="1" bestFit="1" customWidth="1"/>
    <col min="3590" max="3590" width="7.140625" style="1" bestFit="1" customWidth="1"/>
    <col min="3591" max="3591" width="8.42578125" style="1" bestFit="1" customWidth="1"/>
    <col min="3592" max="3592" width="82" style="1" bestFit="1" customWidth="1"/>
    <col min="3593" max="3593" width="11.7109375" style="1" bestFit="1" customWidth="1"/>
    <col min="3594" max="3594" width="5.140625" style="1" bestFit="1" customWidth="1"/>
    <col min="3595" max="3836" width="9.140625" style="1"/>
    <col min="3837" max="3837" width="4.85546875" style="1" bestFit="1" customWidth="1"/>
    <col min="3838" max="3838" width="14.85546875" style="1" customWidth="1"/>
    <col min="3839" max="3839" width="20" style="1" bestFit="1" customWidth="1"/>
    <col min="3840" max="3840" width="8.42578125" style="1" bestFit="1" customWidth="1"/>
    <col min="3841" max="3841" width="11.28515625" style="1" customWidth="1"/>
    <col min="3842" max="3842" width="8" style="1" bestFit="1" customWidth="1"/>
    <col min="3843" max="3843" width="5.85546875" style="1" bestFit="1" customWidth="1"/>
    <col min="3844" max="3844" width="36.85546875" style="1" bestFit="1" customWidth="1"/>
    <col min="3845" max="3845" width="55.28515625" style="1" bestFit="1" customWidth="1"/>
    <col min="3846" max="3846" width="7.140625" style="1" bestFit="1" customWidth="1"/>
    <col min="3847" max="3847" width="8.42578125" style="1" bestFit="1" customWidth="1"/>
    <col min="3848" max="3848" width="82" style="1" bestFit="1" customWidth="1"/>
    <col min="3849" max="3849" width="11.7109375" style="1" bestFit="1" customWidth="1"/>
    <col min="3850" max="3850" width="5.140625" style="1" bestFit="1" customWidth="1"/>
    <col min="3851" max="4092" width="9.140625" style="1"/>
    <col min="4093" max="4093" width="4.85546875" style="1" bestFit="1" customWidth="1"/>
    <col min="4094" max="4094" width="14.85546875" style="1" customWidth="1"/>
    <col min="4095" max="4095" width="20" style="1" bestFit="1" customWidth="1"/>
    <col min="4096" max="4096" width="8.42578125" style="1" bestFit="1" customWidth="1"/>
    <col min="4097" max="4097" width="11.28515625" style="1" customWidth="1"/>
    <col min="4098" max="4098" width="8" style="1" bestFit="1" customWidth="1"/>
    <col min="4099" max="4099" width="5.85546875" style="1" bestFit="1" customWidth="1"/>
    <col min="4100" max="4100" width="36.85546875" style="1" bestFit="1" customWidth="1"/>
    <col min="4101" max="4101" width="55.28515625" style="1" bestFit="1" customWidth="1"/>
    <col min="4102" max="4102" width="7.140625" style="1" bestFit="1" customWidth="1"/>
    <col min="4103" max="4103" width="8.42578125" style="1" bestFit="1" customWidth="1"/>
    <col min="4104" max="4104" width="82" style="1" bestFit="1" customWidth="1"/>
    <col min="4105" max="4105" width="11.7109375" style="1" bestFit="1" customWidth="1"/>
    <col min="4106" max="4106" width="5.140625" style="1" bestFit="1" customWidth="1"/>
    <col min="4107" max="4348" width="9.140625" style="1"/>
    <col min="4349" max="4349" width="4.85546875" style="1" bestFit="1" customWidth="1"/>
    <col min="4350" max="4350" width="14.85546875" style="1" customWidth="1"/>
    <col min="4351" max="4351" width="20" style="1" bestFit="1" customWidth="1"/>
    <col min="4352" max="4352" width="8.42578125" style="1" bestFit="1" customWidth="1"/>
    <col min="4353" max="4353" width="11.28515625" style="1" customWidth="1"/>
    <col min="4354" max="4354" width="8" style="1" bestFit="1" customWidth="1"/>
    <col min="4355" max="4355" width="5.85546875" style="1" bestFit="1" customWidth="1"/>
    <col min="4356" max="4356" width="36.85546875" style="1" bestFit="1" customWidth="1"/>
    <col min="4357" max="4357" width="55.28515625" style="1" bestFit="1" customWidth="1"/>
    <col min="4358" max="4358" width="7.140625" style="1" bestFit="1" customWidth="1"/>
    <col min="4359" max="4359" width="8.42578125" style="1" bestFit="1" customWidth="1"/>
    <col min="4360" max="4360" width="82" style="1" bestFit="1" customWidth="1"/>
    <col min="4361" max="4361" width="11.7109375" style="1" bestFit="1" customWidth="1"/>
    <col min="4362" max="4362" width="5.140625" style="1" bestFit="1" customWidth="1"/>
    <col min="4363" max="4604" width="9.140625" style="1"/>
    <col min="4605" max="4605" width="4.85546875" style="1" bestFit="1" customWidth="1"/>
    <col min="4606" max="4606" width="14.85546875" style="1" customWidth="1"/>
    <col min="4607" max="4607" width="20" style="1" bestFit="1" customWidth="1"/>
    <col min="4608" max="4608" width="8.42578125" style="1" bestFit="1" customWidth="1"/>
    <col min="4609" max="4609" width="11.28515625" style="1" customWidth="1"/>
    <col min="4610" max="4610" width="8" style="1" bestFit="1" customWidth="1"/>
    <col min="4611" max="4611" width="5.85546875" style="1" bestFit="1" customWidth="1"/>
    <col min="4612" max="4612" width="36.85546875" style="1" bestFit="1" customWidth="1"/>
    <col min="4613" max="4613" width="55.28515625" style="1" bestFit="1" customWidth="1"/>
    <col min="4614" max="4614" width="7.140625" style="1" bestFit="1" customWidth="1"/>
    <col min="4615" max="4615" width="8.42578125" style="1" bestFit="1" customWidth="1"/>
    <col min="4616" max="4616" width="82" style="1" bestFit="1" customWidth="1"/>
    <col min="4617" max="4617" width="11.7109375" style="1" bestFit="1" customWidth="1"/>
    <col min="4618" max="4618" width="5.140625" style="1" bestFit="1" customWidth="1"/>
    <col min="4619" max="4860" width="9.140625" style="1"/>
    <col min="4861" max="4861" width="4.85546875" style="1" bestFit="1" customWidth="1"/>
    <col min="4862" max="4862" width="14.85546875" style="1" customWidth="1"/>
    <col min="4863" max="4863" width="20" style="1" bestFit="1" customWidth="1"/>
    <col min="4864" max="4864" width="8.42578125" style="1" bestFit="1" customWidth="1"/>
    <col min="4865" max="4865" width="11.28515625" style="1" customWidth="1"/>
    <col min="4866" max="4866" width="8" style="1" bestFit="1" customWidth="1"/>
    <col min="4867" max="4867" width="5.85546875" style="1" bestFit="1" customWidth="1"/>
    <col min="4868" max="4868" width="36.85546875" style="1" bestFit="1" customWidth="1"/>
    <col min="4869" max="4869" width="55.28515625" style="1" bestFit="1" customWidth="1"/>
    <col min="4870" max="4870" width="7.140625" style="1" bestFit="1" customWidth="1"/>
    <col min="4871" max="4871" width="8.42578125" style="1" bestFit="1" customWidth="1"/>
    <col min="4872" max="4872" width="82" style="1" bestFit="1" customWidth="1"/>
    <col min="4873" max="4873" width="11.7109375" style="1" bestFit="1" customWidth="1"/>
    <col min="4874" max="4874" width="5.140625" style="1" bestFit="1" customWidth="1"/>
    <col min="4875" max="5116" width="9.140625" style="1"/>
    <col min="5117" max="5117" width="4.85546875" style="1" bestFit="1" customWidth="1"/>
    <col min="5118" max="5118" width="14.85546875" style="1" customWidth="1"/>
    <col min="5119" max="5119" width="20" style="1" bestFit="1" customWidth="1"/>
    <col min="5120" max="5120" width="8.42578125" style="1" bestFit="1" customWidth="1"/>
    <col min="5121" max="5121" width="11.28515625" style="1" customWidth="1"/>
    <col min="5122" max="5122" width="8" style="1" bestFit="1" customWidth="1"/>
    <col min="5123" max="5123" width="5.85546875" style="1" bestFit="1" customWidth="1"/>
    <col min="5124" max="5124" width="36.85546875" style="1" bestFit="1" customWidth="1"/>
    <col min="5125" max="5125" width="55.28515625" style="1" bestFit="1" customWidth="1"/>
    <col min="5126" max="5126" width="7.140625" style="1" bestFit="1" customWidth="1"/>
    <col min="5127" max="5127" width="8.42578125" style="1" bestFit="1" customWidth="1"/>
    <col min="5128" max="5128" width="82" style="1" bestFit="1" customWidth="1"/>
    <col min="5129" max="5129" width="11.7109375" style="1" bestFit="1" customWidth="1"/>
    <col min="5130" max="5130" width="5.140625" style="1" bestFit="1" customWidth="1"/>
    <col min="5131" max="5372" width="9.140625" style="1"/>
    <col min="5373" max="5373" width="4.85546875" style="1" bestFit="1" customWidth="1"/>
    <col min="5374" max="5374" width="14.85546875" style="1" customWidth="1"/>
    <col min="5375" max="5375" width="20" style="1" bestFit="1" customWidth="1"/>
    <col min="5376" max="5376" width="8.42578125" style="1" bestFit="1" customWidth="1"/>
    <col min="5377" max="5377" width="11.28515625" style="1" customWidth="1"/>
    <col min="5378" max="5378" width="8" style="1" bestFit="1" customWidth="1"/>
    <col min="5379" max="5379" width="5.85546875" style="1" bestFit="1" customWidth="1"/>
    <col min="5380" max="5380" width="36.85546875" style="1" bestFit="1" customWidth="1"/>
    <col min="5381" max="5381" width="55.28515625" style="1" bestFit="1" customWidth="1"/>
    <col min="5382" max="5382" width="7.140625" style="1" bestFit="1" customWidth="1"/>
    <col min="5383" max="5383" width="8.42578125" style="1" bestFit="1" customWidth="1"/>
    <col min="5384" max="5384" width="82" style="1" bestFit="1" customWidth="1"/>
    <col min="5385" max="5385" width="11.7109375" style="1" bestFit="1" customWidth="1"/>
    <col min="5386" max="5386" width="5.140625" style="1" bestFit="1" customWidth="1"/>
    <col min="5387" max="5628" width="9.140625" style="1"/>
    <col min="5629" max="5629" width="4.85546875" style="1" bestFit="1" customWidth="1"/>
    <col min="5630" max="5630" width="14.85546875" style="1" customWidth="1"/>
    <col min="5631" max="5631" width="20" style="1" bestFit="1" customWidth="1"/>
    <col min="5632" max="5632" width="8.42578125" style="1" bestFit="1" customWidth="1"/>
    <col min="5633" max="5633" width="11.28515625" style="1" customWidth="1"/>
    <col min="5634" max="5634" width="8" style="1" bestFit="1" customWidth="1"/>
    <col min="5635" max="5635" width="5.85546875" style="1" bestFit="1" customWidth="1"/>
    <col min="5636" max="5636" width="36.85546875" style="1" bestFit="1" customWidth="1"/>
    <col min="5637" max="5637" width="55.28515625" style="1" bestFit="1" customWidth="1"/>
    <col min="5638" max="5638" width="7.140625" style="1" bestFit="1" customWidth="1"/>
    <col min="5639" max="5639" width="8.42578125" style="1" bestFit="1" customWidth="1"/>
    <col min="5640" max="5640" width="82" style="1" bestFit="1" customWidth="1"/>
    <col min="5641" max="5641" width="11.7109375" style="1" bestFit="1" customWidth="1"/>
    <col min="5642" max="5642" width="5.140625" style="1" bestFit="1" customWidth="1"/>
    <col min="5643" max="5884" width="9.140625" style="1"/>
    <col min="5885" max="5885" width="4.85546875" style="1" bestFit="1" customWidth="1"/>
    <col min="5886" max="5886" width="14.85546875" style="1" customWidth="1"/>
    <col min="5887" max="5887" width="20" style="1" bestFit="1" customWidth="1"/>
    <col min="5888" max="5888" width="8.42578125" style="1" bestFit="1" customWidth="1"/>
    <col min="5889" max="5889" width="11.28515625" style="1" customWidth="1"/>
    <col min="5890" max="5890" width="8" style="1" bestFit="1" customWidth="1"/>
    <col min="5891" max="5891" width="5.85546875" style="1" bestFit="1" customWidth="1"/>
    <col min="5892" max="5892" width="36.85546875" style="1" bestFit="1" customWidth="1"/>
    <col min="5893" max="5893" width="55.28515625" style="1" bestFit="1" customWidth="1"/>
    <col min="5894" max="5894" width="7.140625" style="1" bestFit="1" customWidth="1"/>
    <col min="5895" max="5895" width="8.42578125" style="1" bestFit="1" customWidth="1"/>
    <col min="5896" max="5896" width="82" style="1" bestFit="1" customWidth="1"/>
    <col min="5897" max="5897" width="11.7109375" style="1" bestFit="1" customWidth="1"/>
    <col min="5898" max="5898" width="5.140625" style="1" bestFit="1" customWidth="1"/>
    <col min="5899" max="6140" width="9.140625" style="1"/>
    <col min="6141" max="6141" width="4.85546875" style="1" bestFit="1" customWidth="1"/>
    <col min="6142" max="6142" width="14.85546875" style="1" customWidth="1"/>
    <col min="6143" max="6143" width="20" style="1" bestFit="1" customWidth="1"/>
    <col min="6144" max="6144" width="8.42578125" style="1" bestFit="1" customWidth="1"/>
    <col min="6145" max="6145" width="11.28515625" style="1" customWidth="1"/>
    <col min="6146" max="6146" width="8" style="1" bestFit="1" customWidth="1"/>
    <col min="6147" max="6147" width="5.85546875" style="1" bestFit="1" customWidth="1"/>
    <col min="6148" max="6148" width="36.85546875" style="1" bestFit="1" customWidth="1"/>
    <col min="6149" max="6149" width="55.28515625" style="1" bestFit="1" customWidth="1"/>
    <col min="6150" max="6150" width="7.140625" style="1" bestFit="1" customWidth="1"/>
    <col min="6151" max="6151" width="8.42578125" style="1" bestFit="1" customWidth="1"/>
    <col min="6152" max="6152" width="82" style="1" bestFit="1" customWidth="1"/>
    <col min="6153" max="6153" width="11.7109375" style="1" bestFit="1" customWidth="1"/>
    <col min="6154" max="6154" width="5.140625" style="1" bestFit="1" customWidth="1"/>
    <col min="6155" max="6396" width="9.140625" style="1"/>
    <col min="6397" max="6397" width="4.85546875" style="1" bestFit="1" customWidth="1"/>
    <col min="6398" max="6398" width="14.85546875" style="1" customWidth="1"/>
    <col min="6399" max="6399" width="20" style="1" bestFit="1" customWidth="1"/>
    <col min="6400" max="6400" width="8.42578125" style="1" bestFit="1" customWidth="1"/>
    <col min="6401" max="6401" width="11.28515625" style="1" customWidth="1"/>
    <col min="6402" max="6402" width="8" style="1" bestFit="1" customWidth="1"/>
    <col min="6403" max="6403" width="5.85546875" style="1" bestFit="1" customWidth="1"/>
    <col min="6404" max="6404" width="36.85546875" style="1" bestFit="1" customWidth="1"/>
    <col min="6405" max="6405" width="55.28515625" style="1" bestFit="1" customWidth="1"/>
    <col min="6406" max="6406" width="7.140625" style="1" bestFit="1" customWidth="1"/>
    <col min="6407" max="6407" width="8.42578125" style="1" bestFit="1" customWidth="1"/>
    <col min="6408" max="6408" width="82" style="1" bestFit="1" customWidth="1"/>
    <col min="6409" max="6409" width="11.7109375" style="1" bestFit="1" customWidth="1"/>
    <col min="6410" max="6410" width="5.140625" style="1" bestFit="1" customWidth="1"/>
    <col min="6411" max="6652" width="9.140625" style="1"/>
    <col min="6653" max="6653" width="4.85546875" style="1" bestFit="1" customWidth="1"/>
    <col min="6654" max="6654" width="14.85546875" style="1" customWidth="1"/>
    <col min="6655" max="6655" width="20" style="1" bestFit="1" customWidth="1"/>
    <col min="6656" max="6656" width="8.42578125" style="1" bestFit="1" customWidth="1"/>
    <col min="6657" max="6657" width="11.28515625" style="1" customWidth="1"/>
    <col min="6658" max="6658" width="8" style="1" bestFit="1" customWidth="1"/>
    <col min="6659" max="6659" width="5.85546875" style="1" bestFit="1" customWidth="1"/>
    <col min="6660" max="6660" width="36.85546875" style="1" bestFit="1" customWidth="1"/>
    <col min="6661" max="6661" width="55.28515625" style="1" bestFit="1" customWidth="1"/>
    <col min="6662" max="6662" width="7.140625" style="1" bestFit="1" customWidth="1"/>
    <col min="6663" max="6663" width="8.42578125" style="1" bestFit="1" customWidth="1"/>
    <col min="6664" max="6664" width="82" style="1" bestFit="1" customWidth="1"/>
    <col min="6665" max="6665" width="11.7109375" style="1" bestFit="1" customWidth="1"/>
    <col min="6666" max="6666" width="5.140625" style="1" bestFit="1" customWidth="1"/>
    <col min="6667" max="6908" width="9.140625" style="1"/>
    <col min="6909" max="6909" width="4.85546875" style="1" bestFit="1" customWidth="1"/>
    <col min="6910" max="6910" width="14.85546875" style="1" customWidth="1"/>
    <col min="6911" max="6911" width="20" style="1" bestFit="1" customWidth="1"/>
    <col min="6912" max="6912" width="8.42578125" style="1" bestFit="1" customWidth="1"/>
    <col min="6913" max="6913" width="11.28515625" style="1" customWidth="1"/>
    <col min="6914" max="6914" width="8" style="1" bestFit="1" customWidth="1"/>
    <col min="6915" max="6915" width="5.85546875" style="1" bestFit="1" customWidth="1"/>
    <col min="6916" max="6916" width="36.85546875" style="1" bestFit="1" customWidth="1"/>
    <col min="6917" max="6917" width="55.28515625" style="1" bestFit="1" customWidth="1"/>
    <col min="6918" max="6918" width="7.140625" style="1" bestFit="1" customWidth="1"/>
    <col min="6919" max="6919" width="8.42578125" style="1" bestFit="1" customWidth="1"/>
    <col min="6920" max="6920" width="82" style="1" bestFit="1" customWidth="1"/>
    <col min="6921" max="6921" width="11.7109375" style="1" bestFit="1" customWidth="1"/>
    <col min="6922" max="6922" width="5.140625" style="1" bestFit="1" customWidth="1"/>
    <col min="6923" max="7164" width="9.140625" style="1"/>
    <col min="7165" max="7165" width="4.85546875" style="1" bestFit="1" customWidth="1"/>
    <col min="7166" max="7166" width="14.85546875" style="1" customWidth="1"/>
    <col min="7167" max="7167" width="20" style="1" bestFit="1" customWidth="1"/>
    <col min="7168" max="7168" width="8.42578125" style="1" bestFit="1" customWidth="1"/>
    <col min="7169" max="7169" width="11.28515625" style="1" customWidth="1"/>
    <col min="7170" max="7170" width="8" style="1" bestFit="1" customWidth="1"/>
    <col min="7171" max="7171" width="5.85546875" style="1" bestFit="1" customWidth="1"/>
    <col min="7172" max="7172" width="36.85546875" style="1" bestFit="1" customWidth="1"/>
    <col min="7173" max="7173" width="55.28515625" style="1" bestFit="1" customWidth="1"/>
    <col min="7174" max="7174" width="7.140625" style="1" bestFit="1" customWidth="1"/>
    <col min="7175" max="7175" width="8.42578125" style="1" bestFit="1" customWidth="1"/>
    <col min="7176" max="7176" width="82" style="1" bestFit="1" customWidth="1"/>
    <col min="7177" max="7177" width="11.7109375" style="1" bestFit="1" customWidth="1"/>
    <col min="7178" max="7178" width="5.140625" style="1" bestFit="1" customWidth="1"/>
    <col min="7179" max="7420" width="9.140625" style="1"/>
    <col min="7421" max="7421" width="4.85546875" style="1" bestFit="1" customWidth="1"/>
    <col min="7422" max="7422" width="14.85546875" style="1" customWidth="1"/>
    <col min="7423" max="7423" width="20" style="1" bestFit="1" customWidth="1"/>
    <col min="7424" max="7424" width="8.42578125" style="1" bestFit="1" customWidth="1"/>
    <col min="7425" max="7425" width="11.28515625" style="1" customWidth="1"/>
    <col min="7426" max="7426" width="8" style="1" bestFit="1" customWidth="1"/>
    <col min="7427" max="7427" width="5.85546875" style="1" bestFit="1" customWidth="1"/>
    <col min="7428" max="7428" width="36.85546875" style="1" bestFit="1" customWidth="1"/>
    <col min="7429" max="7429" width="55.28515625" style="1" bestFit="1" customWidth="1"/>
    <col min="7430" max="7430" width="7.140625" style="1" bestFit="1" customWidth="1"/>
    <col min="7431" max="7431" width="8.42578125" style="1" bestFit="1" customWidth="1"/>
    <col min="7432" max="7432" width="82" style="1" bestFit="1" customWidth="1"/>
    <col min="7433" max="7433" width="11.7109375" style="1" bestFit="1" customWidth="1"/>
    <col min="7434" max="7434" width="5.140625" style="1" bestFit="1" customWidth="1"/>
    <col min="7435" max="7676" width="9.140625" style="1"/>
    <col min="7677" max="7677" width="4.85546875" style="1" bestFit="1" customWidth="1"/>
    <col min="7678" max="7678" width="14.85546875" style="1" customWidth="1"/>
    <col min="7679" max="7679" width="20" style="1" bestFit="1" customWidth="1"/>
    <col min="7680" max="7680" width="8.42578125" style="1" bestFit="1" customWidth="1"/>
    <col min="7681" max="7681" width="11.28515625" style="1" customWidth="1"/>
    <col min="7682" max="7682" width="8" style="1" bestFit="1" customWidth="1"/>
    <col min="7683" max="7683" width="5.85546875" style="1" bestFit="1" customWidth="1"/>
    <col min="7684" max="7684" width="36.85546875" style="1" bestFit="1" customWidth="1"/>
    <col min="7685" max="7685" width="55.28515625" style="1" bestFit="1" customWidth="1"/>
    <col min="7686" max="7686" width="7.140625" style="1" bestFit="1" customWidth="1"/>
    <col min="7687" max="7687" width="8.42578125" style="1" bestFit="1" customWidth="1"/>
    <col min="7688" max="7688" width="82" style="1" bestFit="1" customWidth="1"/>
    <col min="7689" max="7689" width="11.7109375" style="1" bestFit="1" customWidth="1"/>
    <col min="7690" max="7690" width="5.140625" style="1" bestFit="1" customWidth="1"/>
    <col min="7691" max="7932" width="9.140625" style="1"/>
    <col min="7933" max="7933" width="4.85546875" style="1" bestFit="1" customWidth="1"/>
    <col min="7934" max="7934" width="14.85546875" style="1" customWidth="1"/>
    <col min="7935" max="7935" width="20" style="1" bestFit="1" customWidth="1"/>
    <col min="7936" max="7936" width="8.42578125" style="1" bestFit="1" customWidth="1"/>
    <col min="7937" max="7937" width="11.28515625" style="1" customWidth="1"/>
    <col min="7938" max="7938" width="8" style="1" bestFit="1" customWidth="1"/>
    <col min="7939" max="7939" width="5.85546875" style="1" bestFit="1" customWidth="1"/>
    <col min="7940" max="7940" width="36.85546875" style="1" bestFit="1" customWidth="1"/>
    <col min="7941" max="7941" width="55.28515625" style="1" bestFit="1" customWidth="1"/>
    <col min="7942" max="7942" width="7.140625" style="1" bestFit="1" customWidth="1"/>
    <col min="7943" max="7943" width="8.42578125" style="1" bestFit="1" customWidth="1"/>
    <col min="7944" max="7944" width="82" style="1" bestFit="1" customWidth="1"/>
    <col min="7945" max="7945" width="11.7109375" style="1" bestFit="1" customWidth="1"/>
    <col min="7946" max="7946" width="5.140625" style="1" bestFit="1" customWidth="1"/>
    <col min="7947" max="8188" width="9.140625" style="1"/>
    <col min="8189" max="8189" width="4.85546875" style="1" bestFit="1" customWidth="1"/>
    <col min="8190" max="8190" width="14.85546875" style="1" customWidth="1"/>
    <col min="8191" max="8191" width="20" style="1" bestFit="1" customWidth="1"/>
    <col min="8192" max="8192" width="8.42578125" style="1" bestFit="1" customWidth="1"/>
    <col min="8193" max="8193" width="11.28515625" style="1" customWidth="1"/>
    <col min="8194" max="8194" width="8" style="1" bestFit="1" customWidth="1"/>
    <col min="8195" max="8195" width="5.85546875" style="1" bestFit="1" customWidth="1"/>
    <col min="8196" max="8196" width="36.85546875" style="1" bestFit="1" customWidth="1"/>
    <col min="8197" max="8197" width="55.28515625" style="1" bestFit="1" customWidth="1"/>
    <col min="8198" max="8198" width="7.140625" style="1" bestFit="1" customWidth="1"/>
    <col min="8199" max="8199" width="8.42578125" style="1" bestFit="1" customWidth="1"/>
    <col min="8200" max="8200" width="82" style="1" bestFit="1" customWidth="1"/>
    <col min="8201" max="8201" width="11.7109375" style="1" bestFit="1" customWidth="1"/>
    <col min="8202" max="8202" width="5.140625" style="1" bestFit="1" customWidth="1"/>
    <col min="8203" max="8444" width="9.140625" style="1"/>
    <col min="8445" max="8445" width="4.85546875" style="1" bestFit="1" customWidth="1"/>
    <col min="8446" max="8446" width="14.85546875" style="1" customWidth="1"/>
    <col min="8447" max="8447" width="20" style="1" bestFit="1" customWidth="1"/>
    <col min="8448" max="8448" width="8.42578125" style="1" bestFit="1" customWidth="1"/>
    <col min="8449" max="8449" width="11.28515625" style="1" customWidth="1"/>
    <col min="8450" max="8450" width="8" style="1" bestFit="1" customWidth="1"/>
    <col min="8451" max="8451" width="5.85546875" style="1" bestFit="1" customWidth="1"/>
    <col min="8452" max="8452" width="36.85546875" style="1" bestFit="1" customWidth="1"/>
    <col min="8453" max="8453" width="55.28515625" style="1" bestFit="1" customWidth="1"/>
    <col min="8454" max="8454" width="7.140625" style="1" bestFit="1" customWidth="1"/>
    <col min="8455" max="8455" width="8.42578125" style="1" bestFit="1" customWidth="1"/>
    <col min="8456" max="8456" width="82" style="1" bestFit="1" customWidth="1"/>
    <col min="8457" max="8457" width="11.7109375" style="1" bestFit="1" customWidth="1"/>
    <col min="8458" max="8458" width="5.140625" style="1" bestFit="1" customWidth="1"/>
    <col min="8459" max="8700" width="9.140625" style="1"/>
    <col min="8701" max="8701" width="4.85546875" style="1" bestFit="1" customWidth="1"/>
    <col min="8702" max="8702" width="14.85546875" style="1" customWidth="1"/>
    <col min="8703" max="8703" width="20" style="1" bestFit="1" customWidth="1"/>
    <col min="8704" max="8704" width="8.42578125" style="1" bestFit="1" customWidth="1"/>
    <col min="8705" max="8705" width="11.28515625" style="1" customWidth="1"/>
    <col min="8706" max="8706" width="8" style="1" bestFit="1" customWidth="1"/>
    <col min="8707" max="8707" width="5.85546875" style="1" bestFit="1" customWidth="1"/>
    <col min="8708" max="8708" width="36.85546875" style="1" bestFit="1" customWidth="1"/>
    <col min="8709" max="8709" width="55.28515625" style="1" bestFit="1" customWidth="1"/>
    <col min="8710" max="8710" width="7.140625" style="1" bestFit="1" customWidth="1"/>
    <col min="8711" max="8711" width="8.42578125" style="1" bestFit="1" customWidth="1"/>
    <col min="8712" max="8712" width="82" style="1" bestFit="1" customWidth="1"/>
    <col min="8713" max="8713" width="11.7109375" style="1" bestFit="1" customWidth="1"/>
    <col min="8714" max="8714" width="5.140625" style="1" bestFit="1" customWidth="1"/>
    <col min="8715" max="8956" width="9.140625" style="1"/>
    <col min="8957" max="8957" width="4.85546875" style="1" bestFit="1" customWidth="1"/>
    <col min="8958" max="8958" width="14.85546875" style="1" customWidth="1"/>
    <col min="8959" max="8959" width="20" style="1" bestFit="1" customWidth="1"/>
    <col min="8960" max="8960" width="8.42578125" style="1" bestFit="1" customWidth="1"/>
    <col min="8961" max="8961" width="11.28515625" style="1" customWidth="1"/>
    <col min="8962" max="8962" width="8" style="1" bestFit="1" customWidth="1"/>
    <col min="8963" max="8963" width="5.85546875" style="1" bestFit="1" customWidth="1"/>
    <col min="8964" max="8964" width="36.85546875" style="1" bestFit="1" customWidth="1"/>
    <col min="8965" max="8965" width="55.28515625" style="1" bestFit="1" customWidth="1"/>
    <col min="8966" max="8966" width="7.140625" style="1" bestFit="1" customWidth="1"/>
    <col min="8967" max="8967" width="8.42578125" style="1" bestFit="1" customWidth="1"/>
    <col min="8968" max="8968" width="82" style="1" bestFit="1" customWidth="1"/>
    <col min="8969" max="8969" width="11.7109375" style="1" bestFit="1" customWidth="1"/>
    <col min="8970" max="8970" width="5.140625" style="1" bestFit="1" customWidth="1"/>
    <col min="8971" max="9212" width="9.140625" style="1"/>
    <col min="9213" max="9213" width="4.85546875" style="1" bestFit="1" customWidth="1"/>
    <col min="9214" max="9214" width="14.85546875" style="1" customWidth="1"/>
    <col min="9215" max="9215" width="20" style="1" bestFit="1" customWidth="1"/>
    <col min="9216" max="9216" width="8.42578125" style="1" bestFit="1" customWidth="1"/>
    <col min="9217" max="9217" width="11.28515625" style="1" customWidth="1"/>
    <col min="9218" max="9218" width="8" style="1" bestFit="1" customWidth="1"/>
    <col min="9219" max="9219" width="5.85546875" style="1" bestFit="1" customWidth="1"/>
    <col min="9220" max="9220" width="36.85546875" style="1" bestFit="1" customWidth="1"/>
    <col min="9221" max="9221" width="55.28515625" style="1" bestFit="1" customWidth="1"/>
    <col min="9222" max="9222" width="7.140625" style="1" bestFit="1" customWidth="1"/>
    <col min="9223" max="9223" width="8.42578125" style="1" bestFit="1" customWidth="1"/>
    <col min="9224" max="9224" width="82" style="1" bestFit="1" customWidth="1"/>
    <col min="9225" max="9225" width="11.7109375" style="1" bestFit="1" customWidth="1"/>
    <col min="9226" max="9226" width="5.140625" style="1" bestFit="1" customWidth="1"/>
    <col min="9227" max="9468" width="9.140625" style="1"/>
    <col min="9469" max="9469" width="4.85546875" style="1" bestFit="1" customWidth="1"/>
    <col min="9470" max="9470" width="14.85546875" style="1" customWidth="1"/>
    <col min="9471" max="9471" width="20" style="1" bestFit="1" customWidth="1"/>
    <col min="9472" max="9472" width="8.42578125" style="1" bestFit="1" customWidth="1"/>
    <col min="9473" max="9473" width="11.28515625" style="1" customWidth="1"/>
    <col min="9474" max="9474" width="8" style="1" bestFit="1" customWidth="1"/>
    <col min="9475" max="9475" width="5.85546875" style="1" bestFit="1" customWidth="1"/>
    <col min="9476" max="9476" width="36.85546875" style="1" bestFit="1" customWidth="1"/>
    <col min="9477" max="9477" width="55.28515625" style="1" bestFit="1" customWidth="1"/>
    <col min="9478" max="9478" width="7.140625" style="1" bestFit="1" customWidth="1"/>
    <col min="9479" max="9479" width="8.42578125" style="1" bestFit="1" customWidth="1"/>
    <col min="9480" max="9480" width="82" style="1" bestFit="1" customWidth="1"/>
    <col min="9481" max="9481" width="11.7109375" style="1" bestFit="1" customWidth="1"/>
    <col min="9482" max="9482" width="5.140625" style="1" bestFit="1" customWidth="1"/>
    <col min="9483" max="9724" width="9.140625" style="1"/>
    <col min="9725" max="9725" width="4.85546875" style="1" bestFit="1" customWidth="1"/>
    <col min="9726" max="9726" width="14.85546875" style="1" customWidth="1"/>
    <col min="9727" max="9727" width="20" style="1" bestFit="1" customWidth="1"/>
    <col min="9728" max="9728" width="8.42578125" style="1" bestFit="1" customWidth="1"/>
    <col min="9729" max="9729" width="11.28515625" style="1" customWidth="1"/>
    <col min="9730" max="9730" width="8" style="1" bestFit="1" customWidth="1"/>
    <col min="9731" max="9731" width="5.85546875" style="1" bestFit="1" customWidth="1"/>
    <col min="9732" max="9732" width="36.85546875" style="1" bestFit="1" customWidth="1"/>
    <col min="9733" max="9733" width="55.28515625" style="1" bestFit="1" customWidth="1"/>
    <col min="9734" max="9734" width="7.140625" style="1" bestFit="1" customWidth="1"/>
    <col min="9735" max="9735" width="8.42578125" style="1" bestFit="1" customWidth="1"/>
    <col min="9736" max="9736" width="82" style="1" bestFit="1" customWidth="1"/>
    <col min="9737" max="9737" width="11.7109375" style="1" bestFit="1" customWidth="1"/>
    <col min="9738" max="9738" width="5.140625" style="1" bestFit="1" customWidth="1"/>
    <col min="9739" max="9980" width="9.140625" style="1"/>
    <col min="9981" max="9981" width="4.85546875" style="1" bestFit="1" customWidth="1"/>
    <col min="9982" max="9982" width="14.85546875" style="1" customWidth="1"/>
    <col min="9983" max="9983" width="20" style="1" bestFit="1" customWidth="1"/>
    <col min="9984" max="9984" width="8.42578125" style="1" bestFit="1" customWidth="1"/>
    <col min="9985" max="9985" width="11.28515625" style="1" customWidth="1"/>
    <col min="9986" max="9986" width="8" style="1" bestFit="1" customWidth="1"/>
    <col min="9987" max="9987" width="5.85546875" style="1" bestFit="1" customWidth="1"/>
    <col min="9988" max="9988" width="36.85546875" style="1" bestFit="1" customWidth="1"/>
    <col min="9989" max="9989" width="55.28515625" style="1" bestFit="1" customWidth="1"/>
    <col min="9990" max="9990" width="7.140625" style="1" bestFit="1" customWidth="1"/>
    <col min="9991" max="9991" width="8.42578125" style="1" bestFit="1" customWidth="1"/>
    <col min="9992" max="9992" width="82" style="1" bestFit="1" customWidth="1"/>
    <col min="9993" max="9993" width="11.7109375" style="1" bestFit="1" customWidth="1"/>
    <col min="9994" max="9994" width="5.140625" style="1" bestFit="1" customWidth="1"/>
    <col min="9995" max="10236" width="9.140625" style="1"/>
    <col min="10237" max="10237" width="4.85546875" style="1" bestFit="1" customWidth="1"/>
    <col min="10238" max="10238" width="14.85546875" style="1" customWidth="1"/>
    <col min="10239" max="10239" width="20" style="1" bestFit="1" customWidth="1"/>
    <col min="10240" max="10240" width="8.42578125" style="1" bestFit="1" customWidth="1"/>
    <col min="10241" max="10241" width="11.28515625" style="1" customWidth="1"/>
    <col min="10242" max="10242" width="8" style="1" bestFit="1" customWidth="1"/>
    <col min="10243" max="10243" width="5.85546875" style="1" bestFit="1" customWidth="1"/>
    <col min="10244" max="10244" width="36.85546875" style="1" bestFit="1" customWidth="1"/>
    <col min="10245" max="10245" width="55.28515625" style="1" bestFit="1" customWidth="1"/>
    <col min="10246" max="10246" width="7.140625" style="1" bestFit="1" customWidth="1"/>
    <col min="10247" max="10247" width="8.42578125" style="1" bestFit="1" customWidth="1"/>
    <col min="10248" max="10248" width="82" style="1" bestFit="1" customWidth="1"/>
    <col min="10249" max="10249" width="11.7109375" style="1" bestFit="1" customWidth="1"/>
    <col min="10250" max="10250" width="5.140625" style="1" bestFit="1" customWidth="1"/>
    <col min="10251" max="10492" width="9.140625" style="1"/>
    <col min="10493" max="10493" width="4.85546875" style="1" bestFit="1" customWidth="1"/>
    <col min="10494" max="10494" width="14.85546875" style="1" customWidth="1"/>
    <col min="10495" max="10495" width="20" style="1" bestFit="1" customWidth="1"/>
    <col min="10496" max="10496" width="8.42578125" style="1" bestFit="1" customWidth="1"/>
    <col min="10497" max="10497" width="11.28515625" style="1" customWidth="1"/>
    <col min="10498" max="10498" width="8" style="1" bestFit="1" customWidth="1"/>
    <col min="10499" max="10499" width="5.85546875" style="1" bestFit="1" customWidth="1"/>
    <col min="10500" max="10500" width="36.85546875" style="1" bestFit="1" customWidth="1"/>
    <col min="10501" max="10501" width="55.28515625" style="1" bestFit="1" customWidth="1"/>
    <col min="10502" max="10502" width="7.140625" style="1" bestFit="1" customWidth="1"/>
    <col min="10503" max="10503" width="8.42578125" style="1" bestFit="1" customWidth="1"/>
    <col min="10504" max="10504" width="82" style="1" bestFit="1" customWidth="1"/>
    <col min="10505" max="10505" width="11.7109375" style="1" bestFit="1" customWidth="1"/>
    <col min="10506" max="10506" width="5.140625" style="1" bestFit="1" customWidth="1"/>
    <col min="10507" max="10748" width="9.140625" style="1"/>
    <col min="10749" max="10749" width="4.85546875" style="1" bestFit="1" customWidth="1"/>
    <col min="10750" max="10750" width="14.85546875" style="1" customWidth="1"/>
    <col min="10751" max="10751" width="20" style="1" bestFit="1" customWidth="1"/>
    <col min="10752" max="10752" width="8.42578125" style="1" bestFit="1" customWidth="1"/>
    <col min="10753" max="10753" width="11.28515625" style="1" customWidth="1"/>
    <col min="10754" max="10754" width="8" style="1" bestFit="1" customWidth="1"/>
    <col min="10755" max="10755" width="5.85546875" style="1" bestFit="1" customWidth="1"/>
    <col min="10756" max="10756" width="36.85546875" style="1" bestFit="1" customWidth="1"/>
    <col min="10757" max="10757" width="55.28515625" style="1" bestFit="1" customWidth="1"/>
    <col min="10758" max="10758" width="7.140625" style="1" bestFit="1" customWidth="1"/>
    <col min="10759" max="10759" width="8.42578125" style="1" bestFit="1" customWidth="1"/>
    <col min="10760" max="10760" width="82" style="1" bestFit="1" customWidth="1"/>
    <col min="10761" max="10761" width="11.7109375" style="1" bestFit="1" customWidth="1"/>
    <col min="10762" max="10762" width="5.140625" style="1" bestFit="1" customWidth="1"/>
    <col min="10763" max="11004" width="9.140625" style="1"/>
    <col min="11005" max="11005" width="4.85546875" style="1" bestFit="1" customWidth="1"/>
    <col min="11006" max="11006" width="14.85546875" style="1" customWidth="1"/>
    <col min="11007" max="11007" width="20" style="1" bestFit="1" customWidth="1"/>
    <col min="11008" max="11008" width="8.42578125" style="1" bestFit="1" customWidth="1"/>
    <col min="11009" max="11009" width="11.28515625" style="1" customWidth="1"/>
    <col min="11010" max="11010" width="8" style="1" bestFit="1" customWidth="1"/>
    <col min="11011" max="11011" width="5.85546875" style="1" bestFit="1" customWidth="1"/>
    <col min="11012" max="11012" width="36.85546875" style="1" bestFit="1" customWidth="1"/>
    <col min="11013" max="11013" width="55.28515625" style="1" bestFit="1" customWidth="1"/>
    <col min="11014" max="11014" width="7.140625" style="1" bestFit="1" customWidth="1"/>
    <col min="11015" max="11015" width="8.42578125" style="1" bestFit="1" customWidth="1"/>
    <col min="11016" max="11016" width="82" style="1" bestFit="1" customWidth="1"/>
    <col min="11017" max="11017" width="11.7109375" style="1" bestFit="1" customWidth="1"/>
    <col min="11018" max="11018" width="5.140625" style="1" bestFit="1" customWidth="1"/>
    <col min="11019" max="11260" width="9.140625" style="1"/>
    <col min="11261" max="11261" width="4.85546875" style="1" bestFit="1" customWidth="1"/>
    <col min="11262" max="11262" width="14.85546875" style="1" customWidth="1"/>
    <col min="11263" max="11263" width="20" style="1" bestFit="1" customWidth="1"/>
    <col min="11264" max="11264" width="8.42578125" style="1" bestFit="1" customWidth="1"/>
    <col min="11265" max="11265" width="11.28515625" style="1" customWidth="1"/>
    <col min="11266" max="11266" width="8" style="1" bestFit="1" customWidth="1"/>
    <col min="11267" max="11267" width="5.85546875" style="1" bestFit="1" customWidth="1"/>
    <col min="11268" max="11268" width="36.85546875" style="1" bestFit="1" customWidth="1"/>
    <col min="11269" max="11269" width="55.28515625" style="1" bestFit="1" customWidth="1"/>
    <col min="11270" max="11270" width="7.140625" style="1" bestFit="1" customWidth="1"/>
    <col min="11271" max="11271" width="8.42578125" style="1" bestFit="1" customWidth="1"/>
    <col min="11272" max="11272" width="82" style="1" bestFit="1" customWidth="1"/>
    <col min="11273" max="11273" width="11.7109375" style="1" bestFit="1" customWidth="1"/>
    <col min="11274" max="11274" width="5.140625" style="1" bestFit="1" customWidth="1"/>
    <col min="11275" max="11516" width="9.140625" style="1"/>
    <col min="11517" max="11517" width="4.85546875" style="1" bestFit="1" customWidth="1"/>
    <col min="11518" max="11518" width="14.85546875" style="1" customWidth="1"/>
    <col min="11519" max="11519" width="20" style="1" bestFit="1" customWidth="1"/>
    <col min="11520" max="11520" width="8.42578125" style="1" bestFit="1" customWidth="1"/>
    <col min="11521" max="11521" width="11.28515625" style="1" customWidth="1"/>
    <col min="11522" max="11522" width="8" style="1" bestFit="1" customWidth="1"/>
    <col min="11523" max="11523" width="5.85546875" style="1" bestFit="1" customWidth="1"/>
    <col min="11524" max="11524" width="36.85546875" style="1" bestFit="1" customWidth="1"/>
    <col min="11525" max="11525" width="55.28515625" style="1" bestFit="1" customWidth="1"/>
    <col min="11526" max="11526" width="7.140625" style="1" bestFit="1" customWidth="1"/>
    <col min="11527" max="11527" width="8.42578125" style="1" bestFit="1" customWidth="1"/>
    <col min="11528" max="11528" width="82" style="1" bestFit="1" customWidth="1"/>
    <col min="11529" max="11529" width="11.7109375" style="1" bestFit="1" customWidth="1"/>
    <col min="11530" max="11530" width="5.140625" style="1" bestFit="1" customWidth="1"/>
    <col min="11531" max="11772" width="9.140625" style="1"/>
    <col min="11773" max="11773" width="4.85546875" style="1" bestFit="1" customWidth="1"/>
    <col min="11774" max="11774" width="14.85546875" style="1" customWidth="1"/>
    <col min="11775" max="11775" width="20" style="1" bestFit="1" customWidth="1"/>
    <col min="11776" max="11776" width="8.42578125" style="1" bestFit="1" customWidth="1"/>
    <col min="11777" max="11777" width="11.28515625" style="1" customWidth="1"/>
    <col min="11778" max="11778" width="8" style="1" bestFit="1" customWidth="1"/>
    <col min="11779" max="11779" width="5.85546875" style="1" bestFit="1" customWidth="1"/>
    <col min="11780" max="11780" width="36.85546875" style="1" bestFit="1" customWidth="1"/>
    <col min="11781" max="11781" width="55.28515625" style="1" bestFit="1" customWidth="1"/>
    <col min="11782" max="11782" width="7.140625" style="1" bestFit="1" customWidth="1"/>
    <col min="11783" max="11783" width="8.42578125" style="1" bestFit="1" customWidth="1"/>
    <col min="11784" max="11784" width="82" style="1" bestFit="1" customWidth="1"/>
    <col min="11785" max="11785" width="11.7109375" style="1" bestFit="1" customWidth="1"/>
    <col min="11786" max="11786" width="5.140625" style="1" bestFit="1" customWidth="1"/>
    <col min="11787" max="12028" width="9.140625" style="1"/>
    <col min="12029" max="12029" width="4.85546875" style="1" bestFit="1" customWidth="1"/>
    <col min="12030" max="12030" width="14.85546875" style="1" customWidth="1"/>
    <col min="12031" max="12031" width="20" style="1" bestFit="1" customWidth="1"/>
    <col min="12032" max="12032" width="8.42578125" style="1" bestFit="1" customWidth="1"/>
    <col min="12033" max="12033" width="11.28515625" style="1" customWidth="1"/>
    <col min="12034" max="12034" width="8" style="1" bestFit="1" customWidth="1"/>
    <col min="12035" max="12035" width="5.85546875" style="1" bestFit="1" customWidth="1"/>
    <col min="12036" max="12036" width="36.85546875" style="1" bestFit="1" customWidth="1"/>
    <col min="12037" max="12037" width="55.28515625" style="1" bestFit="1" customWidth="1"/>
    <col min="12038" max="12038" width="7.140625" style="1" bestFit="1" customWidth="1"/>
    <col min="12039" max="12039" width="8.42578125" style="1" bestFit="1" customWidth="1"/>
    <col min="12040" max="12040" width="82" style="1" bestFit="1" customWidth="1"/>
    <col min="12041" max="12041" width="11.7109375" style="1" bestFit="1" customWidth="1"/>
    <col min="12042" max="12042" width="5.140625" style="1" bestFit="1" customWidth="1"/>
    <col min="12043" max="12284" width="9.140625" style="1"/>
    <col min="12285" max="12285" width="4.85546875" style="1" bestFit="1" customWidth="1"/>
    <col min="12286" max="12286" width="14.85546875" style="1" customWidth="1"/>
    <col min="12287" max="12287" width="20" style="1" bestFit="1" customWidth="1"/>
    <col min="12288" max="12288" width="8.42578125" style="1" bestFit="1" customWidth="1"/>
    <col min="12289" max="12289" width="11.28515625" style="1" customWidth="1"/>
    <col min="12290" max="12290" width="8" style="1" bestFit="1" customWidth="1"/>
    <col min="12291" max="12291" width="5.85546875" style="1" bestFit="1" customWidth="1"/>
    <col min="12292" max="12292" width="36.85546875" style="1" bestFit="1" customWidth="1"/>
    <col min="12293" max="12293" width="55.28515625" style="1" bestFit="1" customWidth="1"/>
    <col min="12294" max="12294" width="7.140625" style="1" bestFit="1" customWidth="1"/>
    <col min="12295" max="12295" width="8.42578125" style="1" bestFit="1" customWidth="1"/>
    <col min="12296" max="12296" width="82" style="1" bestFit="1" customWidth="1"/>
    <col min="12297" max="12297" width="11.7109375" style="1" bestFit="1" customWidth="1"/>
    <col min="12298" max="12298" width="5.140625" style="1" bestFit="1" customWidth="1"/>
    <col min="12299" max="12540" width="9.140625" style="1"/>
    <col min="12541" max="12541" width="4.85546875" style="1" bestFit="1" customWidth="1"/>
    <col min="12542" max="12542" width="14.85546875" style="1" customWidth="1"/>
    <col min="12543" max="12543" width="20" style="1" bestFit="1" customWidth="1"/>
    <col min="12544" max="12544" width="8.42578125" style="1" bestFit="1" customWidth="1"/>
    <col min="12545" max="12545" width="11.28515625" style="1" customWidth="1"/>
    <col min="12546" max="12546" width="8" style="1" bestFit="1" customWidth="1"/>
    <col min="12547" max="12547" width="5.85546875" style="1" bestFit="1" customWidth="1"/>
    <col min="12548" max="12548" width="36.85546875" style="1" bestFit="1" customWidth="1"/>
    <col min="12549" max="12549" width="55.28515625" style="1" bestFit="1" customWidth="1"/>
    <col min="12550" max="12550" width="7.140625" style="1" bestFit="1" customWidth="1"/>
    <col min="12551" max="12551" width="8.42578125" style="1" bestFit="1" customWidth="1"/>
    <col min="12552" max="12552" width="82" style="1" bestFit="1" customWidth="1"/>
    <col min="12553" max="12553" width="11.7109375" style="1" bestFit="1" customWidth="1"/>
    <col min="12554" max="12554" width="5.140625" style="1" bestFit="1" customWidth="1"/>
    <col min="12555" max="12796" width="9.140625" style="1"/>
    <col min="12797" max="12797" width="4.85546875" style="1" bestFit="1" customWidth="1"/>
    <col min="12798" max="12798" width="14.85546875" style="1" customWidth="1"/>
    <col min="12799" max="12799" width="20" style="1" bestFit="1" customWidth="1"/>
    <col min="12800" max="12800" width="8.42578125" style="1" bestFit="1" customWidth="1"/>
    <col min="12801" max="12801" width="11.28515625" style="1" customWidth="1"/>
    <col min="12802" max="12802" width="8" style="1" bestFit="1" customWidth="1"/>
    <col min="12803" max="12803" width="5.85546875" style="1" bestFit="1" customWidth="1"/>
    <col min="12804" max="12804" width="36.85546875" style="1" bestFit="1" customWidth="1"/>
    <col min="12805" max="12805" width="55.28515625" style="1" bestFit="1" customWidth="1"/>
    <col min="12806" max="12806" width="7.140625" style="1" bestFit="1" customWidth="1"/>
    <col min="12807" max="12807" width="8.42578125" style="1" bestFit="1" customWidth="1"/>
    <col min="12808" max="12808" width="82" style="1" bestFit="1" customWidth="1"/>
    <col min="12809" max="12809" width="11.7109375" style="1" bestFit="1" customWidth="1"/>
    <col min="12810" max="12810" width="5.140625" style="1" bestFit="1" customWidth="1"/>
    <col min="12811" max="13052" width="9.140625" style="1"/>
    <col min="13053" max="13053" width="4.85546875" style="1" bestFit="1" customWidth="1"/>
    <col min="13054" max="13054" width="14.85546875" style="1" customWidth="1"/>
    <col min="13055" max="13055" width="20" style="1" bestFit="1" customWidth="1"/>
    <col min="13056" max="13056" width="8.42578125" style="1" bestFit="1" customWidth="1"/>
    <col min="13057" max="13057" width="11.28515625" style="1" customWidth="1"/>
    <col min="13058" max="13058" width="8" style="1" bestFit="1" customWidth="1"/>
    <col min="13059" max="13059" width="5.85546875" style="1" bestFit="1" customWidth="1"/>
    <col min="13060" max="13060" width="36.85546875" style="1" bestFit="1" customWidth="1"/>
    <col min="13061" max="13061" width="55.28515625" style="1" bestFit="1" customWidth="1"/>
    <col min="13062" max="13062" width="7.140625" style="1" bestFit="1" customWidth="1"/>
    <col min="13063" max="13063" width="8.42578125" style="1" bestFit="1" customWidth="1"/>
    <col min="13064" max="13064" width="82" style="1" bestFit="1" customWidth="1"/>
    <col min="13065" max="13065" width="11.7109375" style="1" bestFit="1" customWidth="1"/>
    <col min="13066" max="13066" width="5.140625" style="1" bestFit="1" customWidth="1"/>
    <col min="13067" max="13308" width="9.140625" style="1"/>
    <col min="13309" max="13309" width="4.85546875" style="1" bestFit="1" customWidth="1"/>
    <col min="13310" max="13310" width="14.85546875" style="1" customWidth="1"/>
    <col min="13311" max="13311" width="20" style="1" bestFit="1" customWidth="1"/>
    <col min="13312" max="13312" width="8.42578125" style="1" bestFit="1" customWidth="1"/>
    <col min="13313" max="13313" width="11.28515625" style="1" customWidth="1"/>
    <col min="13314" max="13314" width="8" style="1" bestFit="1" customWidth="1"/>
    <col min="13315" max="13315" width="5.85546875" style="1" bestFit="1" customWidth="1"/>
    <col min="13316" max="13316" width="36.85546875" style="1" bestFit="1" customWidth="1"/>
    <col min="13317" max="13317" width="55.28515625" style="1" bestFit="1" customWidth="1"/>
    <col min="13318" max="13318" width="7.140625" style="1" bestFit="1" customWidth="1"/>
    <col min="13319" max="13319" width="8.42578125" style="1" bestFit="1" customWidth="1"/>
    <col min="13320" max="13320" width="82" style="1" bestFit="1" customWidth="1"/>
    <col min="13321" max="13321" width="11.7109375" style="1" bestFit="1" customWidth="1"/>
    <col min="13322" max="13322" width="5.140625" style="1" bestFit="1" customWidth="1"/>
    <col min="13323" max="13564" width="9.140625" style="1"/>
    <col min="13565" max="13565" width="4.85546875" style="1" bestFit="1" customWidth="1"/>
    <col min="13566" max="13566" width="14.85546875" style="1" customWidth="1"/>
    <col min="13567" max="13567" width="20" style="1" bestFit="1" customWidth="1"/>
    <col min="13568" max="13568" width="8.42578125" style="1" bestFit="1" customWidth="1"/>
    <col min="13569" max="13569" width="11.28515625" style="1" customWidth="1"/>
    <col min="13570" max="13570" width="8" style="1" bestFit="1" customWidth="1"/>
    <col min="13571" max="13571" width="5.85546875" style="1" bestFit="1" customWidth="1"/>
    <col min="13572" max="13572" width="36.85546875" style="1" bestFit="1" customWidth="1"/>
    <col min="13573" max="13573" width="55.28515625" style="1" bestFit="1" customWidth="1"/>
    <col min="13574" max="13574" width="7.140625" style="1" bestFit="1" customWidth="1"/>
    <col min="13575" max="13575" width="8.42578125" style="1" bestFit="1" customWidth="1"/>
    <col min="13576" max="13576" width="82" style="1" bestFit="1" customWidth="1"/>
    <col min="13577" max="13577" width="11.7109375" style="1" bestFit="1" customWidth="1"/>
    <col min="13578" max="13578" width="5.140625" style="1" bestFit="1" customWidth="1"/>
    <col min="13579" max="13820" width="9.140625" style="1"/>
    <col min="13821" max="13821" width="4.85546875" style="1" bestFit="1" customWidth="1"/>
    <col min="13822" max="13822" width="14.85546875" style="1" customWidth="1"/>
    <col min="13823" max="13823" width="20" style="1" bestFit="1" customWidth="1"/>
    <col min="13824" max="13824" width="8.42578125" style="1" bestFit="1" customWidth="1"/>
    <col min="13825" max="13825" width="11.28515625" style="1" customWidth="1"/>
    <col min="13826" max="13826" width="8" style="1" bestFit="1" customWidth="1"/>
    <col min="13827" max="13827" width="5.85546875" style="1" bestFit="1" customWidth="1"/>
    <col min="13828" max="13828" width="36.85546875" style="1" bestFit="1" customWidth="1"/>
    <col min="13829" max="13829" width="55.28515625" style="1" bestFit="1" customWidth="1"/>
    <col min="13830" max="13830" width="7.140625" style="1" bestFit="1" customWidth="1"/>
    <col min="13831" max="13831" width="8.42578125" style="1" bestFit="1" customWidth="1"/>
    <col min="13832" max="13832" width="82" style="1" bestFit="1" customWidth="1"/>
    <col min="13833" max="13833" width="11.7109375" style="1" bestFit="1" customWidth="1"/>
    <col min="13834" max="13834" width="5.140625" style="1" bestFit="1" customWidth="1"/>
    <col min="13835" max="14076" width="9.140625" style="1"/>
    <col min="14077" max="14077" width="4.85546875" style="1" bestFit="1" customWidth="1"/>
    <col min="14078" max="14078" width="14.85546875" style="1" customWidth="1"/>
    <col min="14079" max="14079" width="20" style="1" bestFit="1" customWidth="1"/>
    <col min="14080" max="14080" width="8.42578125" style="1" bestFit="1" customWidth="1"/>
    <col min="14081" max="14081" width="11.28515625" style="1" customWidth="1"/>
    <col min="14082" max="14082" width="8" style="1" bestFit="1" customWidth="1"/>
    <col min="14083" max="14083" width="5.85546875" style="1" bestFit="1" customWidth="1"/>
    <col min="14084" max="14084" width="36.85546875" style="1" bestFit="1" customWidth="1"/>
    <col min="14085" max="14085" width="55.28515625" style="1" bestFit="1" customWidth="1"/>
    <col min="14086" max="14086" width="7.140625" style="1" bestFit="1" customWidth="1"/>
    <col min="14087" max="14087" width="8.42578125" style="1" bestFit="1" customWidth="1"/>
    <col min="14088" max="14088" width="82" style="1" bestFit="1" customWidth="1"/>
    <col min="14089" max="14089" width="11.7109375" style="1" bestFit="1" customWidth="1"/>
    <col min="14090" max="14090" width="5.140625" style="1" bestFit="1" customWidth="1"/>
    <col min="14091" max="14332" width="9.140625" style="1"/>
    <col min="14333" max="14333" width="4.85546875" style="1" bestFit="1" customWidth="1"/>
    <col min="14334" max="14334" width="14.85546875" style="1" customWidth="1"/>
    <col min="14335" max="14335" width="20" style="1" bestFit="1" customWidth="1"/>
    <col min="14336" max="14336" width="8.42578125" style="1" bestFit="1" customWidth="1"/>
    <col min="14337" max="14337" width="11.28515625" style="1" customWidth="1"/>
    <col min="14338" max="14338" width="8" style="1" bestFit="1" customWidth="1"/>
    <col min="14339" max="14339" width="5.85546875" style="1" bestFit="1" customWidth="1"/>
    <col min="14340" max="14340" width="36.85546875" style="1" bestFit="1" customWidth="1"/>
    <col min="14341" max="14341" width="55.28515625" style="1" bestFit="1" customWidth="1"/>
    <col min="14342" max="14342" width="7.140625" style="1" bestFit="1" customWidth="1"/>
    <col min="14343" max="14343" width="8.42578125" style="1" bestFit="1" customWidth="1"/>
    <col min="14344" max="14344" width="82" style="1" bestFit="1" customWidth="1"/>
    <col min="14345" max="14345" width="11.7109375" style="1" bestFit="1" customWidth="1"/>
    <col min="14346" max="14346" width="5.140625" style="1" bestFit="1" customWidth="1"/>
    <col min="14347" max="14588" width="9.140625" style="1"/>
    <col min="14589" max="14589" width="4.85546875" style="1" bestFit="1" customWidth="1"/>
    <col min="14590" max="14590" width="14.85546875" style="1" customWidth="1"/>
    <col min="14591" max="14591" width="20" style="1" bestFit="1" customWidth="1"/>
    <col min="14592" max="14592" width="8.42578125" style="1" bestFit="1" customWidth="1"/>
    <col min="14593" max="14593" width="11.28515625" style="1" customWidth="1"/>
    <col min="14594" max="14594" width="8" style="1" bestFit="1" customWidth="1"/>
    <col min="14595" max="14595" width="5.85546875" style="1" bestFit="1" customWidth="1"/>
    <col min="14596" max="14596" width="36.85546875" style="1" bestFit="1" customWidth="1"/>
    <col min="14597" max="14597" width="55.28515625" style="1" bestFit="1" customWidth="1"/>
    <col min="14598" max="14598" width="7.140625" style="1" bestFit="1" customWidth="1"/>
    <col min="14599" max="14599" width="8.42578125" style="1" bestFit="1" customWidth="1"/>
    <col min="14600" max="14600" width="82" style="1" bestFit="1" customWidth="1"/>
    <col min="14601" max="14601" width="11.7109375" style="1" bestFit="1" customWidth="1"/>
    <col min="14602" max="14602" width="5.140625" style="1" bestFit="1" customWidth="1"/>
    <col min="14603" max="14844" width="9.140625" style="1"/>
    <col min="14845" max="14845" width="4.85546875" style="1" bestFit="1" customWidth="1"/>
    <col min="14846" max="14846" width="14.85546875" style="1" customWidth="1"/>
    <col min="14847" max="14847" width="20" style="1" bestFit="1" customWidth="1"/>
    <col min="14848" max="14848" width="8.42578125" style="1" bestFit="1" customWidth="1"/>
    <col min="14849" max="14849" width="11.28515625" style="1" customWidth="1"/>
    <col min="14850" max="14850" width="8" style="1" bestFit="1" customWidth="1"/>
    <col min="14851" max="14851" width="5.85546875" style="1" bestFit="1" customWidth="1"/>
    <col min="14852" max="14852" width="36.85546875" style="1" bestFit="1" customWidth="1"/>
    <col min="14853" max="14853" width="55.28515625" style="1" bestFit="1" customWidth="1"/>
    <col min="14854" max="14854" width="7.140625" style="1" bestFit="1" customWidth="1"/>
    <col min="14855" max="14855" width="8.42578125" style="1" bestFit="1" customWidth="1"/>
    <col min="14856" max="14856" width="82" style="1" bestFit="1" customWidth="1"/>
    <col min="14857" max="14857" width="11.7109375" style="1" bestFit="1" customWidth="1"/>
    <col min="14858" max="14858" width="5.140625" style="1" bestFit="1" customWidth="1"/>
    <col min="14859" max="15100" width="9.140625" style="1"/>
    <col min="15101" max="15101" width="4.85546875" style="1" bestFit="1" customWidth="1"/>
    <col min="15102" max="15102" width="14.85546875" style="1" customWidth="1"/>
    <col min="15103" max="15103" width="20" style="1" bestFit="1" customWidth="1"/>
    <col min="15104" max="15104" width="8.42578125" style="1" bestFit="1" customWidth="1"/>
    <col min="15105" max="15105" width="11.28515625" style="1" customWidth="1"/>
    <col min="15106" max="15106" width="8" style="1" bestFit="1" customWidth="1"/>
    <col min="15107" max="15107" width="5.85546875" style="1" bestFit="1" customWidth="1"/>
    <col min="15108" max="15108" width="36.85546875" style="1" bestFit="1" customWidth="1"/>
    <col min="15109" max="15109" width="55.28515625" style="1" bestFit="1" customWidth="1"/>
    <col min="15110" max="15110" width="7.140625" style="1" bestFit="1" customWidth="1"/>
    <col min="15111" max="15111" width="8.42578125" style="1" bestFit="1" customWidth="1"/>
    <col min="15112" max="15112" width="82" style="1" bestFit="1" customWidth="1"/>
    <col min="15113" max="15113" width="11.7109375" style="1" bestFit="1" customWidth="1"/>
    <col min="15114" max="15114" width="5.140625" style="1" bestFit="1" customWidth="1"/>
    <col min="15115" max="15356" width="9.140625" style="1"/>
    <col min="15357" max="15357" width="4.85546875" style="1" bestFit="1" customWidth="1"/>
    <col min="15358" max="15358" width="14.85546875" style="1" customWidth="1"/>
    <col min="15359" max="15359" width="20" style="1" bestFit="1" customWidth="1"/>
    <col min="15360" max="15360" width="8.42578125" style="1" bestFit="1" customWidth="1"/>
    <col min="15361" max="15361" width="11.28515625" style="1" customWidth="1"/>
    <col min="15362" max="15362" width="8" style="1" bestFit="1" customWidth="1"/>
    <col min="15363" max="15363" width="5.85546875" style="1" bestFit="1" customWidth="1"/>
    <col min="15364" max="15364" width="36.85546875" style="1" bestFit="1" customWidth="1"/>
    <col min="15365" max="15365" width="55.28515625" style="1" bestFit="1" customWidth="1"/>
    <col min="15366" max="15366" width="7.140625" style="1" bestFit="1" customWidth="1"/>
    <col min="15367" max="15367" width="8.42578125" style="1" bestFit="1" customWidth="1"/>
    <col min="15368" max="15368" width="82" style="1" bestFit="1" customWidth="1"/>
    <col min="15369" max="15369" width="11.7109375" style="1" bestFit="1" customWidth="1"/>
    <col min="15370" max="15370" width="5.140625" style="1" bestFit="1" customWidth="1"/>
    <col min="15371" max="15612" width="9.140625" style="1"/>
    <col min="15613" max="15613" width="4.85546875" style="1" bestFit="1" customWidth="1"/>
    <col min="15614" max="15614" width="14.85546875" style="1" customWidth="1"/>
    <col min="15615" max="15615" width="20" style="1" bestFit="1" customWidth="1"/>
    <col min="15616" max="15616" width="8.42578125" style="1" bestFit="1" customWidth="1"/>
    <col min="15617" max="15617" width="11.28515625" style="1" customWidth="1"/>
    <col min="15618" max="15618" width="8" style="1" bestFit="1" customWidth="1"/>
    <col min="15619" max="15619" width="5.85546875" style="1" bestFit="1" customWidth="1"/>
    <col min="15620" max="15620" width="36.85546875" style="1" bestFit="1" customWidth="1"/>
    <col min="15621" max="15621" width="55.28515625" style="1" bestFit="1" customWidth="1"/>
    <col min="15622" max="15622" width="7.140625" style="1" bestFit="1" customWidth="1"/>
    <col min="15623" max="15623" width="8.42578125" style="1" bestFit="1" customWidth="1"/>
    <col min="15624" max="15624" width="82" style="1" bestFit="1" customWidth="1"/>
    <col min="15625" max="15625" width="11.7109375" style="1" bestFit="1" customWidth="1"/>
    <col min="15626" max="15626" width="5.140625" style="1" bestFit="1" customWidth="1"/>
    <col min="15627" max="15868" width="9.140625" style="1"/>
    <col min="15869" max="15869" width="4.85546875" style="1" bestFit="1" customWidth="1"/>
    <col min="15870" max="15870" width="14.85546875" style="1" customWidth="1"/>
    <col min="15871" max="15871" width="20" style="1" bestFit="1" customWidth="1"/>
    <col min="15872" max="15872" width="8.42578125" style="1" bestFit="1" customWidth="1"/>
    <col min="15873" max="15873" width="11.28515625" style="1" customWidth="1"/>
    <col min="15874" max="15874" width="8" style="1" bestFit="1" customWidth="1"/>
    <col min="15875" max="15875" width="5.85546875" style="1" bestFit="1" customWidth="1"/>
    <col min="15876" max="15876" width="36.85546875" style="1" bestFit="1" customWidth="1"/>
    <col min="15877" max="15877" width="55.28515625" style="1" bestFit="1" customWidth="1"/>
    <col min="15878" max="15878" width="7.140625" style="1" bestFit="1" customWidth="1"/>
    <col min="15879" max="15879" width="8.42578125" style="1" bestFit="1" customWidth="1"/>
    <col min="15880" max="15880" width="82" style="1" bestFit="1" customWidth="1"/>
    <col min="15881" max="15881" width="11.7109375" style="1" bestFit="1" customWidth="1"/>
    <col min="15882" max="15882" width="5.140625" style="1" bestFit="1" customWidth="1"/>
    <col min="15883" max="16124" width="9.140625" style="1"/>
    <col min="16125" max="16125" width="4.85546875" style="1" bestFit="1" customWidth="1"/>
    <col min="16126" max="16126" width="14.85546875" style="1" customWidth="1"/>
    <col min="16127" max="16127" width="20" style="1" bestFit="1" customWidth="1"/>
    <col min="16128" max="16128" width="8.42578125" style="1" bestFit="1" customWidth="1"/>
    <col min="16129" max="16129" width="11.28515625" style="1" customWidth="1"/>
    <col min="16130" max="16130" width="8" style="1" bestFit="1" customWidth="1"/>
    <col min="16131" max="16131" width="5.85546875" style="1" bestFit="1" customWidth="1"/>
    <col min="16132" max="16132" width="36.85546875" style="1" bestFit="1" customWidth="1"/>
    <col min="16133" max="16133" width="55.28515625" style="1" bestFit="1" customWidth="1"/>
    <col min="16134" max="16134" width="7.140625" style="1" bestFit="1" customWidth="1"/>
    <col min="16135" max="16135" width="8.42578125" style="1" bestFit="1" customWidth="1"/>
    <col min="16136" max="16136" width="82" style="1" bestFit="1" customWidth="1"/>
    <col min="16137" max="16137" width="11.7109375" style="1" bestFit="1" customWidth="1"/>
    <col min="16138" max="16138" width="5.140625" style="1" bestFit="1" customWidth="1"/>
    <col min="16139" max="16384" width="9.140625" style="1"/>
  </cols>
  <sheetData>
    <row r="1" spans="1:29" s="14" customFormat="1" x14ac:dyDescent="0.25">
      <c r="B1" s="21" t="s">
        <v>2201</v>
      </c>
      <c r="C1" s="21"/>
      <c r="D1" s="21"/>
      <c r="E1" s="21"/>
      <c r="F1" s="21"/>
      <c r="I1" s="15"/>
      <c r="J1" s="15"/>
      <c r="K1" s="15"/>
      <c r="L1" s="15"/>
      <c r="M1" s="15"/>
      <c r="N1" s="15"/>
      <c r="O1" s="15"/>
      <c r="P1" s="16"/>
    </row>
    <row r="2" spans="1:29" s="14" customFormat="1" x14ac:dyDescent="0.25">
      <c r="B2" s="21" t="s">
        <v>2202</v>
      </c>
      <c r="C2" s="21"/>
      <c r="D2" s="21"/>
      <c r="E2" s="21"/>
      <c r="F2" s="21"/>
      <c r="I2" s="15"/>
      <c r="J2" s="15"/>
      <c r="K2" s="15"/>
      <c r="L2" s="15"/>
      <c r="M2" s="15"/>
      <c r="N2" s="15"/>
      <c r="O2" s="15"/>
      <c r="P2" s="16"/>
    </row>
    <row r="3" spans="1:29" s="14" customFormat="1" x14ac:dyDescent="0.25">
      <c r="B3" s="17"/>
      <c r="I3" s="15"/>
      <c r="J3" s="15"/>
      <c r="K3" s="15"/>
      <c r="L3" s="15"/>
      <c r="M3" s="15"/>
      <c r="N3" s="15"/>
      <c r="O3" s="15"/>
      <c r="P3" s="16"/>
    </row>
    <row r="4" spans="1:29" s="14" customFormat="1" ht="18.75" x14ac:dyDescent="0.3">
      <c r="B4" s="22" t="s">
        <v>2204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29" s="14" customFormat="1" x14ac:dyDescent="0.25">
      <c r="B5" s="17"/>
      <c r="I5" s="15"/>
      <c r="J5" s="15"/>
      <c r="K5" s="15"/>
      <c r="L5" s="15"/>
      <c r="M5" s="15"/>
      <c r="N5" s="15"/>
      <c r="O5" s="18" t="s">
        <v>2203</v>
      </c>
      <c r="P5" s="19"/>
    </row>
    <row r="6" spans="1:29" s="8" customFormat="1" ht="38.25" customHeight="1" x14ac:dyDescent="0.25">
      <c r="G6" s="3"/>
      <c r="J6" s="23" t="s">
        <v>1</v>
      </c>
      <c r="K6" s="23"/>
      <c r="L6" s="23"/>
      <c r="M6" s="23"/>
      <c r="N6" s="23"/>
      <c r="O6" s="23"/>
      <c r="P6" s="20" t="s">
        <v>2</v>
      </c>
      <c r="Q6" s="20"/>
      <c r="R6" s="20"/>
      <c r="S6" s="20" t="s">
        <v>3</v>
      </c>
      <c r="T6" s="20"/>
      <c r="U6" s="20"/>
      <c r="V6" s="20" t="s">
        <v>4</v>
      </c>
      <c r="W6" s="20"/>
      <c r="X6" s="4" t="s">
        <v>2196</v>
      </c>
      <c r="Y6" s="4" t="s">
        <v>787</v>
      </c>
      <c r="Z6" s="4" t="s">
        <v>2197</v>
      </c>
      <c r="AA6" s="9" t="s">
        <v>2198</v>
      </c>
      <c r="AB6" s="9" t="s">
        <v>2199</v>
      </c>
      <c r="AC6" s="5" t="s">
        <v>2200</v>
      </c>
    </row>
    <row r="7" spans="1:29" s="6" customFormat="1" ht="71.25" x14ac:dyDescent="0.25">
      <c r="A7" s="7" t="s">
        <v>0</v>
      </c>
      <c r="B7" s="7" t="s">
        <v>2190</v>
      </c>
      <c r="C7" s="7" t="s">
        <v>2191</v>
      </c>
      <c r="D7" s="6" t="s">
        <v>2192</v>
      </c>
      <c r="E7" s="7" t="s">
        <v>2193</v>
      </c>
      <c r="F7" s="6" t="s">
        <v>2194</v>
      </c>
      <c r="G7" s="5" t="s">
        <v>788</v>
      </c>
      <c r="H7" s="7" t="s">
        <v>2195</v>
      </c>
      <c r="I7" s="7" t="s">
        <v>1620</v>
      </c>
      <c r="J7" s="4" t="s">
        <v>5</v>
      </c>
      <c r="K7" s="4" t="s">
        <v>6</v>
      </c>
      <c r="L7" s="4" t="s">
        <v>7</v>
      </c>
      <c r="M7" s="4" t="s">
        <v>8</v>
      </c>
      <c r="N7" s="4" t="s">
        <v>9</v>
      </c>
      <c r="O7" s="4" t="s">
        <v>10</v>
      </c>
      <c r="P7" s="4" t="s">
        <v>11</v>
      </c>
      <c r="Q7" s="4" t="s">
        <v>12</v>
      </c>
      <c r="R7" s="4" t="s">
        <v>13</v>
      </c>
      <c r="S7" s="4" t="s">
        <v>14</v>
      </c>
      <c r="T7" s="4" t="s">
        <v>15</v>
      </c>
      <c r="U7" s="4" t="s">
        <v>16</v>
      </c>
      <c r="V7" s="4" t="s">
        <v>17</v>
      </c>
      <c r="W7" s="4" t="s">
        <v>18</v>
      </c>
      <c r="X7" s="4"/>
      <c r="Y7" s="4"/>
      <c r="Z7" s="4"/>
      <c r="AA7" s="12"/>
    </row>
    <row r="8" spans="1:29" x14ac:dyDescent="0.25">
      <c r="A8" s="1">
        <v>1</v>
      </c>
      <c r="B8" s="1" t="s">
        <v>67</v>
      </c>
      <c r="C8" s="1" t="s">
        <v>789</v>
      </c>
      <c r="D8" s="2" t="s">
        <v>790</v>
      </c>
      <c r="E8" s="1" t="s">
        <v>791</v>
      </c>
      <c r="F8" s="1" t="s">
        <v>792</v>
      </c>
      <c r="G8" s="1">
        <v>1</v>
      </c>
      <c r="H8" s="2" t="s">
        <v>793</v>
      </c>
      <c r="I8" s="2" t="s">
        <v>32</v>
      </c>
      <c r="J8" s="1">
        <v>200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f>300/5</f>
        <v>60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50</v>
      </c>
      <c r="Y8" s="1">
        <v>0</v>
      </c>
      <c r="Z8" s="1">
        <v>0</v>
      </c>
      <c r="AA8" s="1">
        <f t="shared" ref="AA8:AA71" si="0">Z8+Y8+X8+V8+S8+P8+N8+L8+J8</f>
        <v>310</v>
      </c>
      <c r="AB8" s="13">
        <v>15</v>
      </c>
      <c r="AC8" s="1">
        <f>AA8+AB8</f>
        <v>325</v>
      </c>
    </row>
    <row r="9" spans="1:29" x14ac:dyDescent="0.25">
      <c r="A9" s="1">
        <v>2</v>
      </c>
      <c r="B9" s="1" t="s">
        <v>367</v>
      </c>
      <c r="C9" s="2" t="s">
        <v>794</v>
      </c>
      <c r="D9" s="2" t="s">
        <v>795</v>
      </c>
      <c r="E9" s="1" t="s">
        <v>796</v>
      </c>
      <c r="F9" s="1" t="s">
        <v>792</v>
      </c>
      <c r="G9" s="1">
        <v>1</v>
      </c>
      <c r="H9" s="2" t="s">
        <v>793</v>
      </c>
      <c r="I9" s="2" t="s">
        <v>32</v>
      </c>
      <c r="J9" s="1">
        <v>0</v>
      </c>
      <c r="K9" s="1">
        <v>0</v>
      </c>
      <c r="L9" s="1">
        <v>0</v>
      </c>
      <c r="M9" s="1">
        <v>0</v>
      </c>
      <c r="N9" s="1">
        <v>258.48</v>
      </c>
      <c r="O9" s="1">
        <v>3</v>
      </c>
      <c r="P9" s="1">
        <v>125</v>
      </c>
      <c r="Q9" s="1">
        <v>2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f t="shared" si="0"/>
        <v>383.48</v>
      </c>
      <c r="AB9" s="1">
        <v>246.43</v>
      </c>
      <c r="AC9" s="1">
        <f t="shared" ref="AC9:AC72" si="1">AA9+AB9</f>
        <v>629.91000000000008</v>
      </c>
    </row>
    <row r="10" spans="1:29" x14ac:dyDescent="0.25">
      <c r="A10" s="1">
        <v>3</v>
      </c>
      <c r="B10" s="1" t="s">
        <v>717</v>
      </c>
      <c r="C10" s="2" t="s">
        <v>797</v>
      </c>
      <c r="D10" s="2" t="s">
        <v>798</v>
      </c>
      <c r="E10" s="1" t="s">
        <v>799</v>
      </c>
      <c r="F10" s="1" t="s">
        <v>800</v>
      </c>
      <c r="G10" s="1">
        <v>1</v>
      </c>
      <c r="H10" s="2" t="s">
        <v>793</v>
      </c>
      <c r="I10" s="2" t="s">
        <v>32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83.33</v>
      </c>
      <c r="Q10" s="1">
        <v>1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f t="shared" si="0"/>
        <v>83.33</v>
      </c>
      <c r="AB10" s="1">
        <v>50</v>
      </c>
      <c r="AC10" s="1">
        <f t="shared" si="1"/>
        <v>133.32999999999998</v>
      </c>
    </row>
    <row r="11" spans="1:29" x14ac:dyDescent="0.25">
      <c r="A11" s="1">
        <v>4</v>
      </c>
      <c r="B11" s="1" t="s">
        <v>661</v>
      </c>
      <c r="C11" s="2" t="s">
        <v>801</v>
      </c>
      <c r="D11" s="1" t="s">
        <v>802</v>
      </c>
      <c r="E11" s="1" t="s">
        <v>803</v>
      </c>
      <c r="F11" s="1" t="s">
        <v>800</v>
      </c>
      <c r="G11" s="1">
        <v>1</v>
      </c>
      <c r="H11" s="2" t="s">
        <v>793</v>
      </c>
      <c r="I11" s="2" t="s">
        <v>32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f t="shared" si="0"/>
        <v>0</v>
      </c>
      <c r="AB11" s="1">
        <v>0</v>
      </c>
      <c r="AC11" s="1">
        <f t="shared" si="1"/>
        <v>0</v>
      </c>
    </row>
    <row r="12" spans="1:29" x14ac:dyDescent="0.25">
      <c r="A12" s="1">
        <v>5</v>
      </c>
      <c r="B12" s="1" t="s">
        <v>754</v>
      </c>
      <c r="C12" s="2" t="s">
        <v>804</v>
      </c>
      <c r="D12" s="2" t="s">
        <v>805</v>
      </c>
      <c r="E12" s="1" t="s">
        <v>806</v>
      </c>
      <c r="F12" s="1" t="s">
        <v>792</v>
      </c>
      <c r="G12" s="1">
        <v>1</v>
      </c>
      <c r="H12" s="2" t="s">
        <v>793</v>
      </c>
      <c r="I12" s="2" t="s">
        <v>32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f t="shared" si="0"/>
        <v>0</v>
      </c>
      <c r="AB12" s="1">
        <v>100</v>
      </c>
      <c r="AC12" s="1">
        <f t="shared" si="1"/>
        <v>100</v>
      </c>
    </row>
    <row r="13" spans="1:29" x14ac:dyDescent="0.25">
      <c r="A13" s="1">
        <v>6</v>
      </c>
      <c r="B13" s="1" t="s">
        <v>341</v>
      </c>
      <c r="C13" s="2" t="s">
        <v>807</v>
      </c>
      <c r="D13" s="2" t="s">
        <v>808</v>
      </c>
      <c r="E13" s="1" t="s">
        <v>809</v>
      </c>
      <c r="F13" s="1" t="s">
        <v>792</v>
      </c>
      <c r="G13" s="1">
        <v>1</v>
      </c>
      <c r="H13" s="2" t="s">
        <v>793</v>
      </c>
      <c r="I13" s="2" t="s">
        <v>32</v>
      </c>
      <c r="J13" s="1">
        <v>200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f t="shared" si="0"/>
        <v>200</v>
      </c>
      <c r="AB13" s="1">
        <v>300</v>
      </c>
      <c r="AC13" s="1">
        <f t="shared" si="1"/>
        <v>500</v>
      </c>
    </row>
    <row r="14" spans="1:29" x14ac:dyDescent="0.25">
      <c r="A14" s="1">
        <v>7</v>
      </c>
      <c r="B14" s="1" t="s">
        <v>447</v>
      </c>
      <c r="C14" s="2" t="s">
        <v>810</v>
      </c>
      <c r="D14" s="1" t="s">
        <v>811</v>
      </c>
      <c r="E14" s="1" t="s">
        <v>812</v>
      </c>
      <c r="F14" s="1" t="s">
        <v>800</v>
      </c>
      <c r="G14" s="1">
        <v>1</v>
      </c>
      <c r="H14" s="2" t="s">
        <v>793</v>
      </c>
      <c r="I14" s="2" t="s">
        <v>32</v>
      </c>
      <c r="J14" s="1">
        <v>0</v>
      </c>
      <c r="K14" s="1">
        <v>0</v>
      </c>
      <c r="L14" s="1">
        <v>0</v>
      </c>
      <c r="M14" s="1">
        <v>0</v>
      </c>
      <c r="N14" s="1">
        <v>50</v>
      </c>
      <c r="O14" s="1">
        <v>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f t="shared" si="0"/>
        <v>50</v>
      </c>
      <c r="AB14" s="1">
        <v>100</v>
      </c>
      <c r="AC14" s="1">
        <f t="shared" si="1"/>
        <v>150</v>
      </c>
    </row>
    <row r="15" spans="1:29" x14ac:dyDescent="0.25">
      <c r="A15" s="1">
        <v>8</v>
      </c>
      <c r="B15" s="1" t="s">
        <v>345</v>
      </c>
      <c r="C15" s="2" t="s">
        <v>813</v>
      </c>
      <c r="D15" s="2" t="s">
        <v>814</v>
      </c>
      <c r="E15" s="1" t="s">
        <v>815</v>
      </c>
      <c r="F15" s="1" t="s">
        <v>792</v>
      </c>
      <c r="G15" s="1">
        <v>1</v>
      </c>
      <c r="H15" s="2" t="s">
        <v>793</v>
      </c>
      <c r="I15" s="2" t="s">
        <v>32</v>
      </c>
      <c r="J15" s="1">
        <v>0</v>
      </c>
      <c r="K15" s="1">
        <v>0</v>
      </c>
      <c r="L15" s="1">
        <v>0</v>
      </c>
      <c r="M15" s="1">
        <v>0</v>
      </c>
      <c r="N15" s="1">
        <v>54.164999999999999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f t="shared" si="0"/>
        <v>54.164999999999999</v>
      </c>
      <c r="AB15" s="1">
        <v>281.25</v>
      </c>
      <c r="AC15" s="1">
        <f t="shared" si="1"/>
        <v>335.41500000000002</v>
      </c>
    </row>
    <row r="16" spans="1:29" x14ac:dyDescent="0.25">
      <c r="A16" s="1">
        <v>9</v>
      </c>
      <c r="B16" s="1" t="s">
        <v>566</v>
      </c>
      <c r="C16" s="2" t="s">
        <v>819</v>
      </c>
      <c r="D16" s="2" t="s">
        <v>820</v>
      </c>
      <c r="E16" s="1" t="s">
        <v>821</v>
      </c>
      <c r="F16" s="1" t="s">
        <v>792</v>
      </c>
      <c r="G16" s="1">
        <v>1</v>
      </c>
      <c r="H16" s="2" t="s">
        <v>818</v>
      </c>
      <c r="I16" s="2" t="s">
        <v>32</v>
      </c>
      <c r="J16" s="1">
        <v>30</v>
      </c>
      <c r="K16" s="1">
        <v>2</v>
      </c>
      <c r="L16" s="1">
        <v>0</v>
      </c>
      <c r="M16" s="1">
        <v>0</v>
      </c>
      <c r="N16" s="1">
        <v>54.164999999999999</v>
      </c>
      <c r="O16" s="1">
        <v>1</v>
      </c>
      <c r="P16" s="1">
        <f>250+41.67</f>
        <v>291.67</v>
      </c>
      <c r="Q16" s="1">
        <v>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f t="shared" si="0"/>
        <v>375.83500000000004</v>
      </c>
      <c r="AB16" s="1">
        <v>304.16500000000002</v>
      </c>
      <c r="AC16" s="1">
        <f t="shared" si="1"/>
        <v>680</v>
      </c>
    </row>
    <row r="17" spans="1:29" x14ac:dyDescent="0.25">
      <c r="A17" s="1">
        <v>10</v>
      </c>
      <c r="B17" s="1" t="s">
        <v>109</v>
      </c>
      <c r="C17" s="2" t="s">
        <v>822</v>
      </c>
      <c r="D17" s="2" t="s">
        <v>823</v>
      </c>
      <c r="E17" s="1" t="s">
        <v>824</v>
      </c>
      <c r="F17" s="1" t="s">
        <v>792</v>
      </c>
      <c r="G17" s="1">
        <v>1</v>
      </c>
      <c r="H17" s="2" t="s">
        <v>818</v>
      </c>
      <c r="I17" s="2" t="s">
        <v>32</v>
      </c>
      <c r="J17" s="1">
        <v>30</v>
      </c>
      <c r="K17" s="1">
        <v>2</v>
      </c>
      <c r="L17" s="1">
        <v>0</v>
      </c>
      <c r="M17" s="1">
        <v>0</v>
      </c>
      <c r="N17" s="1">
        <v>0</v>
      </c>
      <c r="O17" s="1">
        <v>0</v>
      </c>
      <c r="P17" s="1">
        <f>250/3</f>
        <v>83.333333333333329</v>
      </c>
      <c r="Q17" s="1">
        <v>1</v>
      </c>
      <c r="R17" s="1">
        <v>0</v>
      </c>
      <c r="S17" s="1">
        <v>100</v>
      </c>
      <c r="T17" s="1">
        <v>1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f t="shared" si="0"/>
        <v>213.33333333333331</v>
      </c>
      <c r="AB17" s="1">
        <v>350</v>
      </c>
      <c r="AC17" s="1">
        <f t="shared" si="1"/>
        <v>563.33333333333326</v>
      </c>
    </row>
    <row r="18" spans="1:29" x14ac:dyDescent="0.25">
      <c r="A18" s="1">
        <v>11</v>
      </c>
      <c r="B18" s="1" t="s">
        <v>309</v>
      </c>
      <c r="C18" s="2" t="s">
        <v>825</v>
      </c>
      <c r="D18" s="1" t="s">
        <v>826</v>
      </c>
      <c r="E18" s="1" t="s">
        <v>827</v>
      </c>
      <c r="F18" s="1" t="s">
        <v>792</v>
      </c>
      <c r="G18" s="1">
        <v>1</v>
      </c>
      <c r="H18" s="2" t="s">
        <v>818</v>
      </c>
      <c r="I18" s="2" t="s">
        <v>32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395.84</v>
      </c>
      <c r="Q18" s="1">
        <v>4</v>
      </c>
      <c r="R18" s="1">
        <v>0</v>
      </c>
      <c r="S18" s="1">
        <v>0</v>
      </c>
      <c r="T18" s="1">
        <v>0</v>
      </c>
      <c r="U18" s="1">
        <v>0</v>
      </c>
      <c r="V18" s="1">
        <v>400</v>
      </c>
      <c r="W18" s="1">
        <v>3</v>
      </c>
      <c r="X18" s="1">
        <v>0</v>
      </c>
      <c r="Y18" s="1">
        <v>0</v>
      </c>
      <c r="Z18" s="1">
        <v>0</v>
      </c>
      <c r="AA18" s="1">
        <f t="shared" si="0"/>
        <v>795.83999999999992</v>
      </c>
      <c r="AB18" s="1">
        <v>257.5</v>
      </c>
      <c r="AC18" s="1">
        <f t="shared" si="1"/>
        <v>1053.3399999999999</v>
      </c>
    </row>
    <row r="19" spans="1:29" x14ac:dyDescent="0.25">
      <c r="A19" s="1">
        <v>12</v>
      </c>
      <c r="B19" s="1" t="s">
        <v>128</v>
      </c>
      <c r="C19" s="2" t="s">
        <v>828</v>
      </c>
      <c r="D19" s="2" t="s">
        <v>829</v>
      </c>
      <c r="E19" s="1" t="s">
        <v>830</v>
      </c>
      <c r="F19" s="1" t="s">
        <v>792</v>
      </c>
      <c r="G19" s="1">
        <v>1</v>
      </c>
      <c r="H19" s="2" t="s">
        <v>818</v>
      </c>
      <c r="I19" s="2" t="s">
        <v>32</v>
      </c>
      <c r="J19" s="1">
        <v>15</v>
      </c>
      <c r="K19" s="1">
        <v>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100</v>
      </c>
      <c r="T19" s="1">
        <v>1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f t="shared" si="0"/>
        <v>115</v>
      </c>
      <c r="AB19" s="1">
        <v>225</v>
      </c>
      <c r="AC19" s="1">
        <f t="shared" si="1"/>
        <v>340</v>
      </c>
    </row>
    <row r="20" spans="1:29" x14ac:dyDescent="0.25">
      <c r="A20" s="1">
        <v>13</v>
      </c>
      <c r="B20" s="1" t="s">
        <v>484</v>
      </c>
      <c r="C20" s="2" t="s">
        <v>478</v>
      </c>
      <c r="D20" s="2" t="s">
        <v>831</v>
      </c>
      <c r="E20" s="1" t="s">
        <v>832</v>
      </c>
      <c r="F20" s="1" t="s">
        <v>800</v>
      </c>
      <c r="G20" s="1">
        <v>1</v>
      </c>
      <c r="H20" s="2" t="s">
        <v>818</v>
      </c>
      <c r="I20" s="2" t="s">
        <v>32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41.67</v>
      </c>
      <c r="Q20" s="1">
        <v>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f t="shared" si="0"/>
        <v>41.67</v>
      </c>
      <c r="AB20" s="1">
        <v>100</v>
      </c>
      <c r="AC20" s="1">
        <f t="shared" si="1"/>
        <v>141.67000000000002</v>
      </c>
    </row>
    <row r="21" spans="1:29" x14ac:dyDescent="0.25">
      <c r="A21" s="1">
        <v>14</v>
      </c>
      <c r="B21" s="1" t="s">
        <v>164</v>
      </c>
      <c r="C21" s="2" t="s">
        <v>833</v>
      </c>
      <c r="D21" s="2" t="s">
        <v>834</v>
      </c>
      <c r="E21" s="1" t="s">
        <v>835</v>
      </c>
      <c r="F21" s="1" t="s">
        <v>792</v>
      </c>
      <c r="G21" s="1">
        <v>1</v>
      </c>
      <c r="H21" s="2" t="s">
        <v>818</v>
      </c>
      <c r="I21" s="2" t="s">
        <v>32</v>
      </c>
      <c r="J21" s="1">
        <v>15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125</v>
      </c>
      <c r="W21" s="1">
        <v>1</v>
      </c>
      <c r="X21" s="1">
        <v>15</v>
      </c>
      <c r="Y21" s="1">
        <v>0</v>
      </c>
      <c r="Z21" s="1">
        <v>0</v>
      </c>
      <c r="AA21" s="1">
        <f t="shared" si="0"/>
        <v>155</v>
      </c>
      <c r="AB21" s="1">
        <v>311.25</v>
      </c>
      <c r="AC21" s="1">
        <f t="shared" si="1"/>
        <v>466.25</v>
      </c>
    </row>
    <row r="22" spans="1:29" x14ac:dyDescent="0.25">
      <c r="A22" s="1">
        <v>15</v>
      </c>
      <c r="B22" s="1" t="s">
        <v>686</v>
      </c>
      <c r="C22" s="2" t="s">
        <v>836</v>
      </c>
      <c r="D22" s="2" t="s">
        <v>837</v>
      </c>
      <c r="E22" s="1" t="s">
        <v>838</v>
      </c>
      <c r="F22" s="1" t="s">
        <v>792</v>
      </c>
      <c r="G22" s="1">
        <v>1</v>
      </c>
      <c r="H22" s="2" t="s">
        <v>818</v>
      </c>
      <c r="I22" s="2" t="s">
        <v>32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100</v>
      </c>
      <c r="T22" s="1">
        <v>1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f t="shared" si="0"/>
        <v>100</v>
      </c>
      <c r="AB22" s="1">
        <v>52.5</v>
      </c>
      <c r="AC22" s="1">
        <f t="shared" si="1"/>
        <v>152.5</v>
      </c>
    </row>
    <row r="23" spans="1:29" x14ac:dyDescent="0.25">
      <c r="A23" s="1">
        <v>16</v>
      </c>
      <c r="B23" s="1" t="s">
        <v>580</v>
      </c>
      <c r="C23" s="2" t="s">
        <v>839</v>
      </c>
      <c r="D23" s="2" t="s">
        <v>840</v>
      </c>
      <c r="E23" s="1" t="s">
        <v>841</v>
      </c>
      <c r="F23" s="1" t="s">
        <v>800</v>
      </c>
      <c r="G23" s="1">
        <v>1</v>
      </c>
      <c r="H23" s="2" t="s">
        <v>842</v>
      </c>
      <c r="I23" s="2" t="s">
        <v>32</v>
      </c>
      <c r="J23" s="1">
        <v>215</v>
      </c>
      <c r="K23" s="1">
        <v>2</v>
      </c>
      <c r="L23" s="1">
        <v>50</v>
      </c>
      <c r="M23" s="1">
        <v>1</v>
      </c>
      <c r="N23" s="1">
        <v>0</v>
      </c>
      <c r="O23" s="1">
        <v>0</v>
      </c>
      <c r="P23" s="1">
        <v>62.5</v>
      </c>
      <c r="Q23" s="1">
        <v>1</v>
      </c>
      <c r="R23" s="1">
        <v>0</v>
      </c>
      <c r="S23" s="1">
        <v>0</v>
      </c>
      <c r="T23" s="1">
        <v>0</v>
      </c>
      <c r="U23" s="1">
        <v>0</v>
      </c>
      <c r="V23" s="1">
        <v>31.25</v>
      </c>
      <c r="W23" s="1">
        <v>1</v>
      </c>
      <c r="X23" s="1">
        <v>0</v>
      </c>
      <c r="Y23" s="1">
        <v>0</v>
      </c>
      <c r="Z23" s="1">
        <v>0</v>
      </c>
      <c r="AA23" s="1">
        <f t="shared" si="0"/>
        <v>358.75</v>
      </c>
      <c r="AB23" s="1">
        <v>413.33000000000004</v>
      </c>
      <c r="AC23" s="1">
        <f t="shared" si="1"/>
        <v>772.08</v>
      </c>
    </row>
    <row r="24" spans="1:29" x14ac:dyDescent="0.25">
      <c r="A24" s="1">
        <v>17</v>
      </c>
      <c r="B24" s="1" t="s">
        <v>750</v>
      </c>
      <c r="C24" s="2" t="s">
        <v>843</v>
      </c>
      <c r="D24" s="2" t="s">
        <v>844</v>
      </c>
      <c r="E24" s="1" t="s">
        <v>845</v>
      </c>
      <c r="F24" s="1" t="s">
        <v>792</v>
      </c>
      <c r="G24" s="1">
        <v>1</v>
      </c>
      <c r="H24" s="2" t="s">
        <v>842</v>
      </c>
      <c r="I24" s="2" t="s">
        <v>32</v>
      </c>
      <c r="J24" s="1">
        <v>0</v>
      </c>
      <c r="K24" s="1">
        <v>0</v>
      </c>
      <c r="L24" s="1">
        <v>0</v>
      </c>
      <c r="M24" s="1">
        <v>0</v>
      </c>
      <c r="N24" s="1">
        <v>175</v>
      </c>
      <c r="O24" s="1">
        <v>2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f t="shared" si="0"/>
        <v>175</v>
      </c>
      <c r="AB24" s="1">
        <v>383.33000000000004</v>
      </c>
      <c r="AC24" s="1">
        <f t="shared" si="1"/>
        <v>558.33000000000004</v>
      </c>
    </row>
    <row r="25" spans="1:29" x14ac:dyDescent="0.25">
      <c r="A25" s="1">
        <v>18</v>
      </c>
      <c r="B25" s="1" t="s">
        <v>759</v>
      </c>
      <c r="C25" s="2" t="s">
        <v>846</v>
      </c>
      <c r="D25" s="2" t="s">
        <v>847</v>
      </c>
      <c r="E25" s="1" t="s">
        <v>848</v>
      </c>
      <c r="F25" s="1" t="s">
        <v>792</v>
      </c>
      <c r="G25" s="1">
        <v>1</v>
      </c>
      <c r="H25" s="2" t="s">
        <v>842</v>
      </c>
      <c r="I25" s="2" t="s">
        <v>32</v>
      </c>
      <c r="J25" s="1">
        <v>100</v>
      </c>
      <c r="K25" s="1">
        <v>1</v>
      </c>
      <c r="L25" s="1">
        <v>0</v>
      </c>
      <c r="M25" s="1">
        <v>0</v>
      </c>
      <c r="N25" s="1">
        <v>108.33</v>
      </c>
      <c r="O25" s="1">
        <v>2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f t="shared" si="0"/>
        <v>208.32999999999998</v>
      </c>
      <c r="AB25" s="1">
        <v>270.83</v>
      </c>
      <c r="AC25" s="1">
        <f t="shared" si="1"/>
        <v>479.15999999999997</v>
      </c>
    </row>
    <row r="26" spans="1:29" x14ac:dyDescent="0.25">
      <c r="A26" s="1">
        <v>19</v>
      </c>
      <c r="B26" s="1" t="s">
        <v>481</v>
      </c>
      <c r="C26" s="2" t="s">
        <v>478</v>
      </c>
      <c r="D26" s="2" t="s">
        <v>849</v>
      </c>
      <c r="E26" s="1" t="s">
        <v>850</v>
      </c>
      <c r="F26" s="1" t="s">
        <v>800</v>
      </c>
      <c r="G26" s="1">
        <v>1</v>
      </c>
      <c r="H26" s="2" t="s">
        <v>842</v>
      </c>
      <c r="I26" s="2" t="s">
        <v>32</v>
      </c>
      <c r="J26" s="1">
        <v>100</v>
      </c>
      <c r="K26" s="1">
        <v>1</v>
      </c>
      <c r="L26" s="1">
        <v>0</v>
      </c>
      <c r="M26" s="1">
        <v>0</v>
      </c>
      <c r="N26" s="1">
        <v>54.164999999999999</v>
      </c>
      <c r="O26" s="1">
        <v>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31.25</v>
      </c>
      <c r="W26" s="1">
        <v>1</v>
      </c>
      <c r="X26" s="1">
        <v>0</v>
      </c>
      <c r="Y26" s="1">
        <v>0</v>
      </c>
      <c r="Z26" s="1">
        <v>0</v>
      </c>
      <c r="AA26" s="1">
        <f t="shared" si="0"/>
        <v>185.41499999999999</v>
      </c>
      <c r="AB26" s="1">
        <v>160.83000000000001</v>
      </c>
      <c r="AC26" s="1">
        <f t="shared" si="1"/>
        <v>346.245</v>
      </c>
    </row>
    <row r="27" spans="1:29" x14ac:dyDescent="0.25">
      <c r="A27" s="1">
        <v>20</v>
      </c>
      <c r="B27" s="1" t="s">
        <v>99</v>
      </c>
      <c r="C27" s="2" t="s">
        <v>851</v>
      </c>
      <c r="D27" s="2" t="s">
        <v>805</v>
      </c>
      <c r="E27" s="1" t="s">
        <v>852</v>
      </c>
      <c r="F27" s="1" t="s">
        <v>792</v>
      </c>
      <c r="G27" s="1">
        <v>1</v>
      </c>
      <c r="H27" s="2" t="s">
        <v>842</v>
      </c>
      <c r="I27" s="2" t="s">
        <v>32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f t="shared" si="0"/>
        <v>0</v>
      </c>
      <c r="AB27" s="1">
        <v>62.5</v>
      </c>
      <c r="AC27" s="1">
        <f t="shared" si="1"/>
        <v>62.5</v>
      </c>
    </row>
    <row r="28" spans="1:29" x14ac:dyDescent="0.25">
      <c r="A28" s="1">
        <v>21</v>
      </c>
      <c r="B28" s="1" t="s">
        <v>37</v>
      </c>
      <c r="C28" s="2" t="s">
        <v>853</v>
      </c>
      <c r="D28" s="1" t="s">
        <v>854</v>
      </c>
      <c r="E28" s="1" t="s">
        <v>855</v>
      </c>
      <c r="F28" s="1" t="s">
        <v>792</v>
      </c>
      <c r="G28" s="1">
        <v>1</v>
      </c>
      <c r="H28" s="2" t="s">
        <v>842</v>
      </c>
      <c r="I28" s="2" t="s">
        <v>32</v>
      </c>
      <c r="J28" s="1">
        <v>0</v>
      </c>
      <c r="K28" s="1">
        <v>0</v>
      </c>
      <c r="L28" s="1">
        <v>100</v>
      </c>
      <c r="M28" s="1">
        <v>2</v>
      </c>
      <c r="N28" s="1">
        <v>54.164999999999999</v>
      </c>
      <c r="O28" s="1">
        <v>1</v>
      </c>
      <c r="P28" s="1">
        <v>62.5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f t="shared" si="0"/>
        <v>216.66499999999999</v>
      </c>
      <c r="AB28" s="1">
        <v>345.83000000000004</v>
      </c>
      <c r="AC28" s="1">
        <f t="shared" si="1"/>
        <v>562.495</v>
      </c>
    </row>
    <row r="29" spans="1:29" x14ac:dyDescent="0.25">
      <c r="A29" s="1">
        <v>22</v>
      </c>
      <c r="B29" s="1" t="s">
        <v>384</v>
      </c>
      <c r="C29" s="2" t="s">
        <v>856</v>
      </c>
      <c r="D29" s="2" t="s">
        <v>857</v>
      </c>
      <c r="E29" s="1" t="s">
        <v>858</v>
      </c>
      <c r="F29" s="1" t="s">
        <v>792</v>
      </c>
      <c r="G29" s="1">
        <v>1</v>
      </c>
      <c r="H29" s="2" t="s">
        <v>859</v>
      </c>
      <c r="I29" s="2" t="s">
        <v>32</v>
      </c>
      <c r="J29" s="1">
        <v>250</v>
      </c>
      <c r="K29" s="1">
        <v>1</v>
      </c>
      <c r="L29" s="1">
        <v>0</v>
      </c>
      <c r="M29" s="1">
        <v>0</v>
      </c>
      <c r="N29" s="1">
        <v>177.08</v>
      </c>
      <c r="O29" s="1">
        <v>3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30</v>
      </c>
      <c r="Y29" s="1">
        <v>0</v>
      </c>
      <c r="Z29" s="1">
        <v>0</v>
      </c>
      <c r="AA29" s="1">
        <f t="shared" si="0"/>
        <v>457.08000000000004</v>
      </c>
      <c r="AB29" s="1">
        <v>437.91499999999996</v>
      </c>
      <c r="AC29" s="1">
        <f t="shared" si="1"/>
        <v>894.995</v>
      </c>
    </row>
    <row r="30" spans="1:29" x14ac:dyDescent="0.25">
      <c r="A30" s="1">
        <v>23</v>
      </c>
      <c r="B30" s="1" t="s">
        <v>657</v>
      </c>
      <c r="C30" s="2" t="s">
        <v>860</v>
      </c>
      <c r="D30" s="2" t="s">
        <v>861</v>
      </c>
      <c r="E30" s="1" t="s">
        <v>862</v>
      </c>
      <c r="F30" s="1" t="s">
        <v>800</v>
      </c>
      <c r="G30" s="1">
        <v>1</v>
      </c>
      <c r="H30" s="2" t="s">
        <v>859</v>
      </c>
      <c r="I30" s="2" t="s">
        <v>32</v>
      </c>
      <c r="J30" s="1">
        <v>200</v>
      </c>
      <c r="K30" s="1">
        <v>1</v>
      </c>
      <c r="L30" s="1">
        <v>0</v>
      </c>
      <c r="M30" s="1">
        <v>0</v>
      </c>
      <c r="N30" s="1">
        <v>32.5</v>
      </c>
      <c r="O30" s="1">
        <v>1</v>
      </c>
      <c r="P30" s="1">
        <v>83.33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1">
        <v>62.5</v>
      </c>
      <c r="W30" s="1">
        <v>1</v>
      </c>
      <c r="X30" s="1">
        <v>0</v>
      </c>
      <c r="Y30" s="1">
        <v>0</v>
      </c>
      <c r="Z30" s="1">
        <v>0</v>
      </c>
      <c r="AA30" s="1">
        <f t="shared" si="0"/>
        <v>378.33</v>
      </c>
      <c r="AB30" s="1">
        <v>107.5</v>
      </c>
      <c r="AC30" s="1">
        <f t="shared" si="1"/>
        <v>485.83</v>
      </c>
    </row>
    <row r="31" spans="1:29" x14ac:dyDescent="0.25">
      <c r="A31" s="1">
        <v>24</v>
      </c>
      <c r="B31" s="1" t="s">
        <v>624</v>
      </c>
      <c r="C31" s="2" t="s">
        <v>863</v>
      </c>
      <c r="D31" s="2" t="s">
        <v>834</v>
      </c>
      <c r="E31" s="1" t="s">
        <v>864</v>
      </c>
      <c r="F31" s="1" t="s">
        <v>792</v>
      </c>
      <c r="G31" s="1">
        <v>1</v>
      </c>
      <c r="H31" s="2" t="s">
        <v>859</v>
      </c>
      <c r="I31" s="2" t="s">
        <v>32</v>
      </c>
      <c r="J31" s="1">
        <v>200</v>
      </c>
      <c r="K31" s="1">
        <v>1</v>
      </c>
      <c r="L31" s="1">
        <v>75</v>
      </c>
      <c r="M31" s="1">
        <v>1</v>
      </c>
      <c r="N31" s="1">
        <v>115.625</v>
      </c>
      <c r="O31" s="1">
        <v>2</v>
      </c>
      <c r="P31" s="1">
        <v>196.43</v>
      </c>
      <c r="Q31" s="1">
        <v>3</v>
      </c>
      <c r="R31" s="1">
        <v>0</v>
      </c>
      <c r="S31" s="1">
        <v>0</v>
      </c>
      <c r="T31" s="1">
        <v>0</v>
      </c>
      <c r="U31" s="1">
        <v>0</v>
      </c>
      <c r="V31" s="1">
        <v>291.65999999999997</v>
      </c>
      <c r="W31" s="1">
        <v>4</v>
      </c>
      <c r="X31" s="1">
        <v>30</v>
      </c>
      <c r="Y31" s="1">
        <v>0</v>
      </c>
      <c r="Z31" s="1">
        <v>0</v>
      </c>
      <c r="AA31" s="1">
        <f t="shared" si="0"/>
        <v>908.71499999999992</v>
      </c>
      <c r="AB31" s="1">
        <v>508.33</v>
      </c>
      <c r="AC31" s="1">
        <f t="shared" si="1"/>
        <v>1417.0449999999998</v>
      </c>
    </row>
    <row r="32" spans="1:29" x14ac:dyDescent="0.25">
      <c r="A32" s="1">
        <v>25</v>
      </c>
      <c r="B32" s="1" t="s">
        <v>154</v>
      </c>
      <c r="C32" s="2" t="s">
        <v>865</v>
      </c>
      <c r="D32" s="2" t="s">
        <v>866</v>
      </c>
      <c r="E32" s="1" t="s">
        <v>867</v>
      </c>
      <c r="F32" s="1" t="s">
        <v>800</v>
      </c>
      <c r="G32" s="1">
        <v>1</v>
      </c>
      <c r="H32" s="2" t="s">
        <v>859</v>
      </c>
      <c r="I32" s="2" t="s">
        <v>32</v>
      </c>
      <c r="J32" s="1">
        <v>0</v>
      </c>
      <c r="K32" s="1">
        <v>0</v>
      </c>
      <c r="L32" s="1">
        <v>0</v>
      </c>
      <c r="M32" s="1">
        <v>0</v>
      </c>
      <c r="N32" s="1">
        <v>121.875</v>
      </c>
      <c r="O32" s="1">
        <v>2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f t="shared" si="0"/>
        <v>121.875</v>
      </c>
      <c r="AB32" s="1">
        <v>221.875</v>
      </c>
      <c r="AC32" s="1">
        <f t="shared" si="1"/>
        <v>343.75</v>
      </c>
    </row>
    <row r="33" spans="1:29" x14ac:dyDescent="0.25">
      <c r="A33" s="1">
        <v>26</v>
      </c>
      <c r="B33" s="1" t="s">
        <v>552</v>
      </c>
      <c r="C33" s="2" t="s">
        <v>819</v>
      </c>
      <c r="D33" s="2" t="s">
        <v>868</v>
      </c>
      <c r="E33" s="1" t="s">
        <v>869</v>
      </c>
      <c r="F33" s="1" t="s">
        <v>792</v>
      </c>
      <c r="G33" s="1">
        <v>1</v>
      </c>
      <c r="H33" s="2" t="s">
        <v>859</v>
      </c>
      <c r="I33" s="2" t="s">
        <v>32</v>
      </c>
      <c r="J33" s="1">
        <v>215</v>
      </c>
      <c r="K33" s="1">
        <v>3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42</v>
      </c>
      <c r="W33" s="1">
        <v>1</v>
      </c>
      <c r="X33" s="1">
        <v>0</v>
      </c>
      <c r="Y33" s="1">
        <v>0</v>
      </c>
      <c r="Z33" s="1">
        <v>0</v>
      </c>
      <c r="AA33" s="1">
        <f t="shared" si="0"/>
        <v>257</v>
      </c>
      <c r="AB33" s="1">
        <v>250</v>
      </c>
      <c r="AC33" s="1">
        <f t="shared" si="1"/>
        <v>507</v>
      </c>
    </row>
    <row r="34" spans="1:29" x14ac:dyDescent="0.25">
      <c r="A34" s="1">
        <v>27</v>
      </c>
      <c r="B34" s="1" t="s">
        <v>637</v>
      </c>
      <c r="C34" s="2" t="s">
        <v>870</v>
      </c>
      <c r="D34" s="1" t="s">
        <v>871</v>
      </c>
      <c r="E34" s="1" t="s">
        <v>872</v>
      </c>
      <c r="F34" s="1" t="s">
        <v>800</v>
      </c>
      <c r="G34" s="1">
        <v>1</v>
      </c>
      <c r="H34" s="2" t="s">
        <v>859</v>
      </c>
      <c r="I34" s="2" t="s">
        <v>32</v>
      </c>
      <c r="J34" s="1">
        <v>100</v>
      </c>
      <c r="K34" s="1">
        <v>1</v>
      </c>
      <c r="L34" s="1">
        <v>50</v>
      </c>
      <c r="M34" s="1">
        <v>1</v>
      </c>
      <c r="N34" s="1">
        <v>40.625</v>
      </c>
      <c r="O34" s="1">
        <v>1</v>
      </c>
      <c r="P34" s="1">
        <v>83.33</v>
      </c>
      <c r="Q34" s="1">
        <v>1</v>
      </c>
      <c r="R34" s="1">
        <v>0</v>
      </c>
      <c r="S34" s="1">
        <v>0</v>
      </c>
      <c r="T34" s="1">
        <v>0</v>
      </c>
      <c r="U34" s="1">
        <v>0</v>
      </c>
      <c r="V34" s="1">
        <v>62.5</v>
      </c>
      <c r="W34" s="1">
        <v>1</v>
      </c>
      <c r="X34" s="1">
        <v>0</v>
      </c>
      <c r="Y34" s="1">
        <v>0</v>
      </c>
      <c r="Z34" s="1">
        <v>0</v>
      </c>
      <c r="AA34" s="1">
        <f t="shared" si="0"/>
        <v>336.45499999999998</v>
      </c>
      <c r="AB34" s="1">
        <v>0</v>
      </c>
      <c r="AC34" s="1">
        <f t="shared" si="1"/>
        <v>336.45499999999998</v>
      </c>
    </row>
    <row r="35" spans="1:29" x14ac:dyDescent="0.25">
      <c r="A35" s="1">
        <v>28</v>
      </c>
      <c r="B35" s="1" t="s">
        <v>568</v>
      </c>
      <c r="C35" s="2" t="s">
        <v>873</v>
      </c>
      <c r="D35" s="1" t="s">
        <v>874</v>
      </c>
      <c r="E35" s="1" t="s">
        <v>875</v>
      </c>
      <c r="F35" s="1" t="s">
        <v>792</v>
      </c>
      <c r="G35" s="1">
        <v>1</v>
      </c>
      <c r="H35" s="2" t="s">
        <v>859</v>
      </c>
      <c r="I35" s="2" t="s">
        <v>32</v>
      </c>
      <c r="J35" s="1">
        <v>450</v>
      </c>
      <c r="K35" s="1">
        <v>2</v>
      </c>
      <c r="L35" s="1">
        <v>75</v>
      </c>
      <c r="M35" s="1">
        <v>1</v>
      </c>
      <c r="N35" s="1">
        <v>193.30500000000001</v>
      </c>
      <c r="O35" s="1">
        <v>3</v>
      </c>
      <c r="P35" s="1">
        <v>125</v>
      </c>
      <c r="Q35" s="1">
        <v>2</v>
      </c>
      <c r="R35" s="1">
        <v>1</v>
      </c>
      <c r="S35" s="1">
        <v>0</v>
      </c>
      <c r="T35" s="1">
        <v>0</v>
      </c>
      <c r="U35" s="1">
        <v>0</v>
      </c>
      <c r="V35" s="1">
        <v>562.5</v>
      </c>
      <c r="W35" s="1">
        <v>3</v>
      </c>
      <c r="X35" s="1">
        <v>15</v>
      </c>
      <c r="Y35" s="1">
        <v>20</v>
      </c>
      <c r="Z35" s="1">
        <v>0</v>
      </c>
      <c r="AA35" s="1">
        <f t="shared" si="0"/>
        <v>1440.8050000000001</v>
      </c>
      <c r="AB35" s="1">
        <v>320.80500000000001</v>
      </c>
      <c r="AC35" s="1">
        <f t="shared" si="1"/>
        <v>1761.6100000000001</v>
      </c>
    </row>
    <row r="36" spans="1:29" x14ac:dyDescent="0.25">
      <c r="A36" s="1">
        <v>29</v>
      </c>
      <c r="B36" s="1" t="s">
        <v>668</v>
      </c>
      <c r="C36" s="2" t="s">
        <v>876</v>
      </c>
      <c r="D36" s="2" t="s">
        <v>877</v>
      </c>
      <c r="E36" s="1" t="s">
        <v>878</v>
      </c>
      <c r="F36" s="1" t="s">
        <v>792</v>
      </c>
      <c r="G36" s="1">
        <v>1</v>
      </c>
      <c r="H36" s="2" t="s">
        <v>879</v>
      </c>
      <c r="I36" s="2" t="s">
        <v>32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f t="shared" si="0"/>
        <v>0</v>
      </c>
      <c r="AB36" s="1">
        <v>156.25</v>
      </c>
      <c r="AC36" s="1">
        <f t="shared" si="1"/>
        <v>156.25</v>
      </c>
    </row>
    <row r="37" spans="1:29" x14ac:dyDescent="0.25">
      <c r="A37" s="1">
        <v>30</v>
      </c>
      <c r="B37" s="1" t="s">
        <v>172</v>
      </c>
      <c r="C37" s="2" t="s">
        <v>880</v>
      </c>
      <c r="D37" s="1" t="s">
        <v>881</v>
      </c>
      <c r="E37" s="1" t="s">
        <v>882</v>
      </c>
      <c r="F37" s="1" t="s">
        <v>800</v>
      </c>
      <c r="G37" s="1">
        <v>1</v>
      </c>
      <c r="H37" s="2" t="s">
        <v>879</v>
      </c>
      <c r="I37" s="2" t="s">
        <v>32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237.5</v>
      </c>
      <c r="Q37" s="1">
        <v>3</v>
      </c>
      <c r="R37" s="1">
        <v>0</v>
      </c>
      <c r="S37" s="1">
        <v>0</v>
      </c>
      <c r="T37" s="1">
        <v>0</v>
      </c>
      <c r="U37" s="1">
        <v>0</v>
      </c>
      <c r="V37" s="1">
        <v>50</v>
      </c>
      <c r="W37" s="1">
        <v>1</v>
      </c>
      <c r="X37" s="1">
        <v>0</v>
      </c>
      <c r="Y37" s="1">
        <v>0</v>
      </c>
      <c r="Z37" s="1">
        <v>0</v>
      </c>
      <c r="AA37" s="1">
        <f t="shared" si="0"/>
        <v>287.5</v>
      </c>
      <c r="AB37" s="1">
        <v>608.32999999999993</v>
      </c>
      <c r="AC37" s="1">
        <f t="shared" si="1"/>
        <v>895.82999999999993</v>
      </c>
    </row>
    <row r="38" spans="1:29" x14ac:dyDescent="0.25">
      <c r="A38" s="1">
        <v>31</v>
      </c>
      <c r="B38" s="1" t="s">
        <v>436</v>
      </c>
      <c r="C38" s="2" t="s">
        <v>435</v>
      </c>
      <c r="D38" s="1" t="s">
        <v>883</v>
      </c>
      <c r="E38" s="1" t="s">
        <v>884</v>
      </c>
      <c r="F38" s="1" t="s">
        <v>800</v>
      </c>
      <c r="G38" s="1">
        <v>1</v>
      </c>
      <c r="H38" s="2" t="s">
        <v>879</v>
      </c>
      <c r="I38" s="2" t="s">
        <v>32</v>
      </c>
      <c r="J38" s="1">
        <v>0</v>
      </c>
      <c r="K38" s="1">
        <v>0</v>
      </c>
      <c r="L38" s="1">
        <v>0</v>
      </c>
      <c r="M38" s="1">
        <v>0</v>
      </c>
      <c r="N38" s="1">
        <v>150</v>
      </c>
      <c r="O38" s="1">
        <v>1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f t="shared" si="0"/>
        <v>150</v>
      </c>
      <c r="AB38" s="1">
        <v>306.25</v>
      </c>
      <c r="AC38" s="1">
        <f t="shared" si="1"/>
        <v>456.25</v>
      </c>
    </row>
    <row r="39" spans="1:29" x14ac:dyDescent="0.25">
      <c r="A39" s="1">
        <v>32</v>
      </c>
      <c r="B39" s="1" t="s">
        <v>205</v>
      </c>
      <c r="C39" s="2" t="s">
        <v>885</v>
      </c>
      <c r="D39" s="1" t="s">
        <v>886</v>
      </c>
      <c r="E39" s="1" t="s">
        <v>887</v>
      </c>
      <c r="F39" s="1" t="s">
        <v>800</v>
      </c>
      <c r="G39" s="1">
        <v>1</v>
      </c>
      <c r="H39" s="2" t="s">
        <v>879</v>
      </c>
      <c r="I39" s="2" t="s">
        <v>32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112.5</v>
      </c>
      <c r="Q39" s="1">
        <v>2</v>
      </c>
      <c r="R39" s="1">
        <v>0</v>
      </c>
      <c r="S39" s="1">
        <v>0</v>
      </c>
      <c r="T39" s="1">
        <v>0</v>
      </c>
      <c r="U39" s="1">
        <v>0</v>
      </c>
      <c r="V39" s="1">
        <v>50</v>
      </c>
      <c r="W39" s="1">
        <v>1</v>
      </c>
      <c r="X39" s="1">
        <v>0</v>
      </c>
      <c r="Y39" s="1">
        <v>0</v>
      </c>
      <c r="Z39" s="1">
        <v>0</v>
      </c>
      <c r="AA39" s="1">
        <f t="shared" si="0"/>
        <v>162.5</v>
      </c>
      <c r="AB39" s="1">
        <v>237.5</v>
      </c>
      <c r="AC39" s="1">
        <f t="shared" si="1"/>
        <v>400</v>
      </c>
    </row>
    <row r="40" spans="1:29" x14ac:dyDescent="0.25">
      <c r="A40" s="1">
        <v>33</v>
      </c>
      <c r="B40" s="1" t="s">
        <v>315</v>
      </c>
      <c r="C40" s="2" t="s">
        <v>825</v>
      </c>
      <c r="D40" s="2" t="s">
        <v>888</v>
      </c>
      <c r="E40" s="1" t="s">
        <v>889</v>
      </c>
      <c r="F40" s="1" t="s">
        <v>792</v>
      </c>
      <c r="G40" s="1">
        <v>1</v>
      </c>
      <c r="H40" s="2" t="s">
        <v>879</v>
      </c>
      <c r="I40" s="2" t="s">
        <v>32</v>
      </c>
      <c r="J40" s="1">
        <v>150</v>
      </c>
      <c r="K40" s="1">
        <v>1</v>
      </c>
      <c r="L40" s="1">
        <v>0</v>
      </c>
      <c r="M40" s="1">
        <v>0</v>
      </c>
      <c r="N40" s="1">
        <v>0</v>
      </c>
      <c r="O40" s="1">
        <v>0</v>
      </c>
      <c r="P40" s="1">
        <v>125</v>
      </c>
      <c r="Q40" s="1">
        <v>1</v>
      </c>
      <c r="R40" s="1">
        <v>0</v>
      </c>
      <c r="S40" s="1">
        <f>300/4</f>
        <v>75</v>
      </c>
      <c r="T40" s="1">
        <v>1</v>
      </c>
      <c r="U40" s="1">
        <v>0</v>
      </c>
      <c r="V40" s="1">
        <v>125</v>
      </c>
      <c r="W40" s="1">
        <v>1</v>
      </c>
      <c r="X40" s="1">
        <v>0</v>
      </c>
      <c r="Y40" s="1">
        <v>0</v>
      </c>
      <c r="Z40" s="1">
        <v>0</v>
      </c>
      <c r="AA40" s="1">
        <f t="shared" si="0"/>
        <v>475</v>
      </c>
      <c r="AB40" s="1">
        <v>391.65999999999997</v>
      </c>
      <c r="AC40" s="1">
        <f t="shared" si="1"/>
        <v>866.66</v>
      </c>
    </row>
    <row r="41" spans="1:29" x14ac:dyDescent="0.25">
      <c r="A41" s="1">
        <v>34</v>
      </c>
      <c r="B41" s="1" t="s">
        <v>310</v>
      </c>
      <c r="C41" s="2" t="s">
        <v>825</v>
      </c>
      <c r="D41" s="2" t="s">
        <v>890</v>
      </c>
      <c r="E41" s="1" t="s">
        <v>891</v>
      </c>
      <c r="F41" s="1" t="s">
        <v>792</v>
      </c>
      <c r="G41" s="1">
        <v>1</v>
      </c>
      <c r="H41" s="2" t="s">
        <v>879</v>
      </c>
      <c r="I41" s="2" t="s">
        <v>32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50</v>
      </c>
      <c r="Q41" s="1">
        <v>1</v>
      </c>
      <c r="R41" s="1">
        <v>0</v>
      </c>
      <c r="S41" s="1">
        <v>0</v>
      </c>
      <c r="T41" s="1">
        <v>0</v>
      </c>
      <c r="U41" s="1">
        <v>0</v>
      </c>
      <c r="V41" s="1">
        <v>300</v>
      </c>
      <c r="W41" s="1">
        <v>2</v>
      </c>
      <c r="X41" s="1">
        <v>0</v>
      </c>
      <c r="Y41" s="1">
        <v>0</v>
      </c>
      <c r="Z41" s="1">
        <v>0</v>
      </c>
      <c r="AA41" s="1">
        <f t="shared" si="0"/>
        <v>350</v>
      </c>
      <c r="AB41" s="1">
        <v>96.25</v>
      </c>
      <c r="AC41" s="1">
        <f t="shared" si="1"/>
        <v>446.25</v>
      </c>
    </row>
    <row r="42" spans="1:29" x14ac:dyDescent="0.25">
      <c r="A42" s="1">
        <v>35</v>
      </c>
      <c r="B42" s="1" t="s">
        <v>604</v>
      </c>
      <c r="C42" s="2" t="s">
        <v>892</v>
      </c>
      <c r="D42" s="2" t="s">
        <v>893</v>
      </c>
      <c r="E42" s="1" t="s">
        <v>894</v>
      </c>
      <c r="F42" s="1" t="s">
        <v>800</v>
      </c>
      <c r="G42" s="1">
        <v>1</v>
      </c>
      <c r="H42" s="2" t="s">
        <v>879</v>
      </c>
      <c r="I42" s="2" t="s">
        <v>32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f t="shared" si="0"/>
        <v>0</v>
      </c>
      <c r="AB42" s="1">
        <v>0</v>
      </c>
      <c r="AC42" s="1">
        <f t="shared" si="1"/>
        <v>0</v>
      </c>
    </row>
    <row r="43" spans="1:29" x14ac:dyDescent="0.25">
      <c r="A43" s="1">
        <v>36</v>
      </c>
      <c r="B43" s="1" t="s">
        <v>660</v>
      </c>
      <c r="C43" s="2" t="s">
        <v>895</v>
      </c>
      <c r="D43" s="1" t="s">
        <v>886</v>
      </c>
      <c r="E43" s="1" t="s">
        <v>896</v>
      </c>
      <c r="F43" s="1" t="s">
        <v>792</v>
      </c>
      <c r="G43" s="1">
        <v>1</v>
      </c>
      <c r="H43" s="2" t="s">
        <v>879</v>
      </c>
      <c r="I43" s="2" t="s">
        <v>32</v>
      </c>
      <c r="J43" s="1">
        <v>0</v>
      </c>
      <c r="K43" s="1">
        <v>0</v>
      </c>
      <c r="L43" s="1">
        <v>75</v>
      </c>
      <c r="M43" s="1">
        <v>1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f t="shared" si="0"/>
        <v>75</v>
      </c>
      <c r="AB43" s="1">
        <v>75</v>
      </c>
      <c r="AC43" s="1">
        <f t="shared" si="1"/>
        <v>150</v>
      </c>
    </row>
    <row r="44" spans="1:29" x14ac:dyDescent="0.25">
      <c r="A44" s="1">
        <v>37</v>
      </c>
      <c r="B44" s="1" t="s">
        <v>588</v>
      </c>
      <c r="C44" s="2" t="s">
        <v>897</v>
      </c>
      <c r="D44" s="2" t="s">
        <v>898</v>
      </c>
      <c r="E44" s="1" t="s">
        <v>899</v>
      </c>
      <c r="F44" s="1" t="s">
        <v>792</v>
      </c>
      <c r="G44" s="1">
        <v>1</v>
      </c>
      <c r="H44" s="2" t="s">
        <v>879</v>
      </c>
      <c r="I44" s="2" t="s">
        <v>32</v>
      </c>
      <c r="J44" s="1">
        <v>200</v>
      </c>
      <c r="K44" s="1">
        <v>1</v>
      </c>
      <c r="L44" s="1">
        <v>100</v>
      </c>
      <c r="M44" s="1">
        <v>1</v>
      </c>
      <c r="N44" s="1">
        <v>54.164999999999999</v>
      </c>
      <c r="O44" s="1">
        <v>1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f t="shared" si="0"/>
        <v>354.16499999999996</v>
      </c>
      <c r="AB44" s="1">
        <v>354.16500000000002</v>
      </c>
      <c r="AC44" s="1">
        <f t="shared" si="1"/>
        <v>708.32999999999993</v>
      </c>
    </row>
    <row r="45" spans="1:29" x14ac:dyDescent="0.25">
      <c r="A45" s="1">
        <v>38</v>
      </c>
      <c r="B45" s="1" t="s">
        <v>722</v>
      </c>
      <c r="C45" s="2" t="s">
        <v>900</v>
      </c>
      <c r="D45" s="2" t="s">
        <v>901</v>
      </c>
      <c r="E45" s="1" t="s">
        <v>902</v>
      </c>
      <c r="F45" s="1" t="s">
        <v>800</v>
      </c>
      <c r="G45" s="1">
        <v>1</v>
      </c>
      <c r="H45" s="2" t="s">
        <v>879</v>
      </c>
      <c r="I45" s="2" t="s">
        <v>32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100</v>
      </c>
      <c r="Q45" s="1">
        <v>1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f t="shared" si="0"/>
        <v>100</v>
      </c>
      <c r="AB45" s="1">
        <v>0</v>
      </c>
      <c r="AC45" s="1">
        <f t="shared" si="1"/>
        <v>100</v>
      </c>
    </row>
    <row r="46" spans="1:29" x14ac:dyDescent="0.25">
      <c r="A46" s="1">
        <v>39</v>
      </c>
      <c r="B46" s="1" t="s">
        <v>116</v>
      </c>
      <c r="C46" s="2" t="s">
        <v>903</v>
      </c>
      <c r="D46" s="2" t="s">
        <v>904</v>
      </c>
      <c r="E46" s="1" t="s">
        <v>905</v>
      </c>
      <c r="F46" s="1" t="s">
        <v>800</v>
      </c>
      <c r="G46" s="1">
        <v>1</v>
      </c>
      <c r="H46" s="2" t="s">
        <v>906</v>
      </c>
      <c r="I46" s="2" t="s">
        <v>32</v>
      </c>
      <c r="J46" s="1">
        <v>100</v>
      </c>
      <c r="K46" s="1">
        <v>1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f t="shared" si="0"/>
        <v>100</v>
      </c>
      <c r="AB46" s="1">
        <v>104.16499999999999</v>
      </c>
      <c r="AC46" s="1">
        <f t="shared" si="1"/>
        <v>204.16499999999999</v>
      </c>
    </row>
    <row r="47" spans="1:29" x14ac:dyDescent="0.25">
      <c r="A47" s="1">
        <v>40</v>
      </c>
      <c r="B47" s="1" t="s">
        <v>385</v>
      </c>
      <c r="C47" s="2" t="s">
        <v>907</v>
      </c>
      <c r="D47" s="2" t="s">
        <v>908</v>
      </c>
      <c r="E47" s="1" t="s">
        <v>909</v>
      </c>
      <c r="F47" s="1" t="s">
        <v>800</v>
      </c>
      <c r="G47" s="1">
        <v>1</v>
      </c>
      <c r="H47" s="2" t="s">
        <v>906</v>
      </c>
      <c r="I47" s="2" t="s">
        <v>32</v>
      </c>
      <c r="J47" s="1">
        <v>0</v>
      </c>
      <c r="K47" s="1">
        <v>0</v>
      </c>
      <c r="L47" s="1">
        <v>100</v>
      </c>
      <c r="M47" s="1">
        <v>2</v>
      </c>
      <c r="N47" s="1">
        <v>32.5</v>
      </c>
      <c r="O47" s="1">
        <v>1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f t="shared" si="0"/>
        <v>132.5</v>
      </c>
      <c r="AB47" s="1">
        <v>182.5</v>
      </c>
      <c r="AC47" s="1">
        <f t="shared" si="1"/>
        <v>315</v>
      </c>
    </row>
    <row r="48" spans="1:29" x14ac:dyDescent="0.25">
      <c r="A48" s="1">
        <v>1</v>
      </c>
      <c r="B48" s="1" t="s">
        <v>324</v>
      </c>
      <c r="C48" s="2" t="s">
        <v>910</v>
      </c>
      <c r="D48" s="2" t="s">
        <v>861</v>
      </c>
      <c r="E48" s="1" t="s">
        <v>911</v>
      </c>
      <c r="F48" s="1" t="s">
        <v>800</v>
      </c>
      <c r="G48" s="1">
        <v>1</v>
      </c>
      <c r="H48" s="2" t="s">
        <v>906</v>
      </c>
      <c r="I48" s="2" t="s">
        <v>32</v>
      </c>
      <c r="J48" s="1">
        <v>0</v>
      </c>
      <c r="K48" s="1">
        <v>0</v>
      </c>
      <c r="L48" s="1">
        <v>0</v>
      </c>
      <c r="M48" s="1">
        <v>0</v>
      </c>
      <c r="N48" s="1">
        <v>90.625</v>
      </c>
      <c r="O48" s="1">
        <v>2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f>250/3</f>
        <v>83.333333333333329</v>
      </c>
      <c r="W48" s="1">
        <v>1</v>
      </c>
      <c r="X48" s="1">
        <v>0</v>
      </c>
      <c r="Y48" s="1">
        <v>0</v>
      </c>
      <c r="Z48" s="1">
        <v>0</v>
      </c>
      <c r="AA48" s="1">
        <f t="shared" si="0"/>
        <v>173.95833333333331</v>
      </c>
      <c r="AB48" s="1">
        <v>470.82499999999993</v>
      </c>
      <c r="AC48" s="1">
        <f t="shared" si="1"/>
        <v>644.7833333333333</v>
      </c>
    </row>
    <row r="49" spans="1:29" x14ac:dyDescent="0.25">
      <c r="A49" s="1">
        <v>42</v>
      </c>
      <c r="B49" s="1" t="s">
        <v>465</v>
      </c>
      <c r="C49" s="2" t="s">
        <v>912</v>
      </c>
      <c r="D49" s="1" t="s">
        <v>913</v>
      </c>
      <c r="E49" s="1" t="s">
        <v>914</v>
      </c>
      <c r="F49" s="1" t="s">
        <v>800</v>
      </c>
      <c r="G49" s="1">
        <v>1</v>
      </c>
      <c r="H49" s="2" t="s">
        <v>906</v>
      </c>
      <c r="I49" s="2" t="s">
        <v>32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158.33000000000001</v>
      </c>
      <c r="Q49" s="1">
        <v>3</v>
      </c>
      <c r="R49" s="1">
        <v>0</v>
      </c>
      <c r="S49" s="1">
        <v>0</v>
      </c>
      <c r="T49" s="1">
        <v>0</v>
      </c>
      <c r="U49" s="1">
        <v>0</v>
      </c>
      <c r="V49" s="1">
        <v>41.67</v>
      </c>
      <c r="W49" s="1">
        <v>1</v>
      </c>
      <c r="X49" s="1">
        <v>0</v>
      </c>
      <c r="Y49" s="1">
        <v>0</v>
      </c>
      <c r="Z49" s="1">
        <v>0</v>
      </c>
      <c r="AA49" s="1">
        <f t="shared" si="0"/>
        <v>200</v>
      </c>
      <c r="AB49" s="1">
        <v>0</v>
      </c>
      <c r="AC49" s="1">
        <f t="shared" si="1"/>
        <v>200</v>
      </c>
    </row>
    <row r="50" spans="1:29" x14ac:dyDescent="0.25">
      <c r="A50" s="1">
        <v>43</v>
      </c>
      <c r="B50" s="1" t="s">
        <v>642</v>
      </c>
      <c r="C50" s="2" t="s">
        <v>915</v>
      </c>
      <c r="D50" s="2" t="s">
        <v>916</v>
      </c>
      <c r="E50" s="1" t="s">
        <v>917</v>
      </c>
      <c r="F50" s="1" t="s">
        <v>800</v>
      </c>
      <c r="G50" s="1">
        <v>1</v>
      </c>
      <c r="H50" s="2" t="s">
        <v>906</v>
      </c>
      <c r="I50" s="2" t="s">
        <v>32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f t="shared" si="0"/>
        <v>0</v>
      </c>
      <c r="AB50" s="1">
        <v>100</v>
      </c>
      <c r="AC50" s="1">
        <f t="shared" si="1"/>
        <v>100</v>
      </c>
    </row>
    <row r="51" spans="1:29" x14ac:dyDescent="0.25">
      <c r="A51" s="1">
        <v>44</v>
      </c>
      <c r="B51" s="1" t="s">
        <v>621</v>
      </c>
      <c r="C51" s="2" t="s">
        <v>918</v>
      </c>
      <c r="D51" s="2" t="s">
        <v>823</v>
      </c>
      <c r="E51" s="1" t="s">
        <v>919</v>
      </c>
      <c r="F51" s="1" t="s">
        <v>792</v>
      </c>
      <c r="G51" s="1">
        <v>1</v>
      </c>
      <c r="H51" s="2" t="s">
        <v>906</v>
      </c>
      <c r="I51" s="2" t="s">
        <v>32</v>
      </c>
      <c r="J51" s="1">
        <v>0</v>
      </c>
      <c r="K51" s="1">
        <v>0</v>
      </c>
      <c r="L51" s="1">
        <v>0</v>
      </c>
      <c r="M51" s="1">
        <v>0</v>
      </c>
      <c r="N51" s="1">
        <v>50</v>
      </c>
      <c r="O51" s="1">
        <v>1</v>
      </c>
      <c r="P51" s="1">
        <f>250/2</f>
        <v>125</v>
      </c>
      <c r="Q51" s="1">
        <v>1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60</v>
      </c>
      <c r="Y51" s="1">
        <v>0</v>
      </c>
      <c r="Z51" s="1">
        <v>0</v>
      </c>
      <c r="AA51" s="1">
        <f t="shared" si="0"/>
        <v>235</v>
      </c>
      <c r="AB51" s="1">
        <v>275</v>
      </c>
      <c r="AC51" s="1">
        <f t="shared" si="1"/>
        <v>510</v>
      </c>
    </row>
    <row r="52" spans="1:29" x14ac:dyDescent="0.25">
      <c r="A52" s="1">
        <v>45</v>
      </c>
      <c r="B52" s="1" t="s">
        <v>779</v>
      </c>
      <c r="C52" s="2" t="s">
        <v>775</v>
      </c>
      <c r="D52" s="2" t="s">
        <v>920</v>
      </c>
      <c r="E52" s="1" t="s">
        <v>921</v>
      </c>
      <c r="F52" s="1" t="s">
        <v>800</v>
      </c>
      <c r="G52" s="1">
        <v>1</v>
      </c>
      <c r="H52" s="2" t="s">
        <v>922</v>
      </c>
      <c r="I52" s="2" t="s">
        <v>32</v>
      </c>
      <c r="J52" s="1">
        <v>0</v>
      </c>
      <c r="K52" s="1">
        <v>0</v>
      </c>
      <c r="L52" s="1">
        <v>0</v>
      </c>
      <c r="M52" s="1">
        <v>0</v>
      </c>
      <c r="N52" s="1">
        <v>40</v>
      </c>
      <c r="O52" s="1">
        <v>1</v>
      </c>
      <c r="P52" s="1">
        <v>145.83000000000001</v>
      </c>
      <c r="Q52" s="1">
        <v>3</v>
      </c>
      <c r="R52" s="1">
        <v>1</v>
      </c>
      <c r="S52" s="1">
        <v>0</v>
      </c>
      <c r="T52" s="1">
        <v>1</v>
      </c>
      <c r="U52" s="1">
        <v>0</v>
      </c>
      <c r="V52" s="1">
        <v>100</v>
      </c>
      <c r="W52" s="1">
        <v>1</v>
      </c>
      <c r="X52" s="1">
        <v>0</v>
      </c>
      <c r="Y52" s="1">
        <v>0</v>
      </c>
      <c r="Z52" s="1">
        <v>0</v>
      </c>
      <c r="AA52" s="1">
        <f t="shared" si="0"/>
        <v>285.83000000000004</v>
      </c>
      <c r="AB52" s="1">
        <v>115</v>
      </c>
      <c r="AC52" s="1">
        <f t="shared" si="1"/>
        <v>400.83000000000004</v>
      </c>
    </row>
    <row r="53" spans="1:29" x14ac:dyDescent="0.25">
      <c r="A53" s="1">
        <v>46</v>
      </c>
      <c r="B53" s="1" t="s">
        <v>751</v>
      </c>
      <c r="C53" s="2" t="s">
        <v>843</v>
      </c>
      <c r="D53" s="2" t="s">
        <v>923</v>
      </c>
      <c r="E53" s="1" t="s">
        <v>924</v>
      </c>
      <c r="F53" s="1" t="s">
        <v>792</v>
      </c>
      <c r="G53" s="1">
        <v>1</v>
      </c>
      <c r="H53" s="2" t="s">
        <v>922</v>
      </c>
      <c r="I53" s="2" t="s">
        <v>32</v>
      </c>
      <c r="J53" s="1">
        <v>0</v>
      </c>
      <c r="K53" s="1">
        <v>0</v>
      </c>
      <c r="L53" s="1">
        <v>0</v>
      </c>
      <c r="M53" s="1">
        <v>0</v>
      </c>
      <c r="N53" s="1">
        <v>37.5</v>
      </c>
      <c r="O53" s="1">
        <v>1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f t="shared" si="0"/>
        <v>37.5</v>
      </c>
      <c r="AB53" s="1">
        <v>287.49</v>
      </c>
      <c r="AC53" s="1">
        <f t="shared" si="1"/>
        <v>324.99</v>
      </c>
    </row>
    <row r="54" spans="1:29" x14ac:dyDescent="0.25">
      <c r="A54" s="1">
        <v>47</v>
      </c>
      <c r="B54" s="1" t="s">
        <v>234</v>
      </c>
      <c r="C54" s="2" t="s">
        <v>925</v>
      </c>
      <c r="D54" s="2" t="s">
        <v>926</v>
      </c>
      <c r="E54" s="1" t="s">
        <v>927</v>
      </c>
      <c r="F54" s="1" t="s">
        <v>800</v>
      </c>
      <c r="G54" s="1">
        <v>1</v>
      </c>
      <c r="H54" s="2" t="s">
        <v>922</v>
      </c>
      <c r="I54" s="2" t="s">
        <v>32</v>
      </c>
      <c r="J54" s="1">
        <v>0</v>
      </c>
      <c r="K54" s="1">
        <v>0</v>
      </c>
      <c r="L54" s="1">
        <v>75</v>
      </c>
      <c r="M54" s="1">
        <v>1</v>
      </c>
      <c r="N54" s="1">
        <v>40</v>
      </c>
      <c r="O54" s="1">
        <v>1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f t="shared" si="0"/>
        <v>115</v>
      </c>
      <c r="AB54" s="1">
        <v>112.5</v>
      </c>
      <c r="AC54" s="1">
        <f t="shared" si="1"/>
        <v>227.5</v>
      </c>
    </row>
    <row r="55" spans="1:29" x14ac:dyDescent="0.25">
      <c r="A55" s="1">
        <v>48</v>
      </c>
      <c r="B55" s="1" t="s">
        <v>274</v>
      </c>
      <c r="C55" s="2" t="s">
        <v>928</v>
      </c>
      <c r="D55" s="2" t="s">
        <v>929</v>
      </c>
      <c r="E55" s="1" t="s">
        <v>930</v>
      </c>
      <c r="F55" s="1" t="s">
        <v>800</v>
      </c>
      <c r="G55" s="1">
        <v>1</v>
      </c>
      <c r="H55" s="2" t="s">
        <v>922</v>
      </c>
      <c r="I55" s="2" t="s">
        <v>32</v>
      </c>
      <c r="J55" s="1">
        <v>0</v>
      </c>
      <c r="K55" s="1">
        <v>0</v>
      </c>
      <c r="L55" s="1">
        <v>100</v>
      </c>
      <c r="M55" s="1">
        <v>1</v>
      </c>
      <c r="N55" s="1">
        <v>40</v>
      </c>
      <c r="O55" s="1">
        <v>1</v>
      </c>
      <c r="P55" s="1">
        <v>0</v>
      </c>
      <c r="Q55" s="1">
        <v>0</v>
      </c>
      <c r="R55" s="1">
        <v>0</v>
      </c>
      <c r="S55" s="1">
        <v>0</v>
      </c>
      <c r="T55" s="1">
        <v>1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f t="shared" si="0"/>
        <v>140</v>
      </c>
      <c r="AB55" s="1">
        <v>115</v>
      </c>
      <c r="AC55" s="1">
        <f t="shared" si="1"/>
        <v>255</v>
      </c>
    </row>
    <row r="56" spans="1:29" x14ac:dyDescent="0.25">
      <c r="A56" s="1">
        <v>49</v>
      </c>
      <c r="B56" s="1" t="s">
        <v>534</v>
      </c>
      <c r="C56" s="2" t="s">
        <v>931</v>
      </c>
      <c r="D56" s="1" t="s">
        <v>886</v>
      </c>
      <c r="E56" s="1" t="s">
        <v>932</v>
      </c>
      <c r="F56" s="1" t="s">
        <v>792</v>
      </c>
      <c r="G56" s="1">
        <v>1</v>
      </c>
      <c r="H56" s="2" t="s">
        <v>922</v>
      </c>
      <c r="I56" s="2" t="s">
        <v>32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f t="shared" si="0"/>
        <v>0</v>
      </c>
      <c r="AB56" s="1">
        <v>0</v>
      </c>
      <c r="AC56" s="1">
        <f t="shared" si="1"/>
        <v>0</v>
      </c>
    </row>
    <row r="57" spans="1:29" x14ac:dyDescent="0.25">
      <c r="A57" s="1">
        <v>50</v>
      </c>
      <c r="B57" s="1" t="s">
        <v>538</v>
      </c>
      <c r="C57" s="2" t="s">
        <v>819</v>
      </c>
      <c r="D57" s="2" t="s">
        <v>933</v>
      </c>
      <c r="E57" s="1" t="s">
        <v>934</v>
      </c>
      <c r="F57" s="1" t="s">
        <v>792</v>
      </c>
      <c r="G57" s="1">
        <v>1</v>
      </c>
      <c r="H57" s="2" t="s">
        <v>922</v>
      </c>
      <c r="I57" s="2" t="s">
        <v>32</v>
      </c>
      <c r="J57" s="1">
        <v>200</v>
      </c>
      <c r="K57" s="1">
        <v>1</v>
      </c>
      <c r="L57" s="1">
        <v>0</v>
      </c>
      <c r="M57" s="1">
        <v>0</v>
      </c>
      <c r="N57" s="1">
        <v>32.5</v>
      </c>
      <c r="O57" s="1">
        <v>1</v>
      </c>
      <c r="P57" s="1">
        <v>0</v>
      </c>
      <c r="Q57" s="1">
        <v>0</v>
      </c>
      <c r="R57" s="1">
        <v>0</v>
      </c>
      <c r="S57" s="1">
        <v>0</v>
      </c>
      <c r="T57" s="1">
        <v>1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f t="shared" si="0"/>
        <v>232.5</v>
      </c>
      <c r="AB57" s="1">
        <v>232.5</v>
      </c>
      <c r="AC57" s="1">
        <f t="shared" si="1"/>
        <v>465</v>
      </c>
    </row>
    <row r="58" spans="1:29" x14ac:dyDescent="0.25">
      <c r="A58" s="1">
        <v>51</v>
      </c>
      <c r="B58" s="1" t="s">
        <v>616</v>
      </c>
      <c r="C58" s="2" t="s">
        <v>892</v>
      </c>
      <c r="D58" s="2" t="s">
        <v>935</v>
      </c>
      <c r="E58" s="1" t="s">
        <v>936</v>
      </c>
      <c r="F58" s="1" t="s">
        <v>800</v>
      </c>
      <c r="G58" s="1">
        <v>1</v>
      </c>
      <c r="H58" s="2" t="s">
        <v>922</v>
      </c>
      <c r="I58" s="2" t="s">
        <v>32</v>
      </c>
      <c r="J58" s="1">
        <v>0</v>
      </c>
      <c r="K58" s="1">
        <v>0</v>
      </c>
      <c r="L58" s="1">
        <v>50</v>
      </c>
      <c r="M58" s="1">
        <v>1</v>
      </c>
      <c r="N58" s="1">
        <f>40+70</f>
        <v>110</v>
      </c>
      <c r="O58" s="1">
        <v>3</v>
      </c>
      <c r="P58" s="1">
        <v>0</v>
      </c>
      <c r="Q58" s="1">
        <v>0</v>
      </c>
      <c r="R58" s="1">
        <v>0</v>
      </c>
      <c r="S58" s="1">
        <v>0</v>
      </c>
      <c r="T58" s="1">
        <v>1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f t="shared" si="0"/>
        <v>160</v>
      </c>
      <c r="AB58" s="1">
        <v>70</v>
      </c>
      <c r="AC58" s="1">
        <f t="shared" si="1"/>
        <v>230</v>
      </c>
    </row>
    <row r="59" spans="1:29" x14ac:dyDescent="0.25">
      <c r="A59" s="1">
        <v>52</v>
      </c>
      <c r="B59" s="1" t="s">
        <v>726</v>
      </c>
      <c r="C59" s="2" t="s">
        <v>937</v>
      </c>
      <c r="D59" s="1" t="s">
        <v>874</v>
      </c>
      <c r="E59" s="1" t="s">
        <v>938</v>
      </c>
      <c r="F59" s="1" t="s">
        <v>792</v>
      </c>
      <c r="G59" s="1">
        <v>1</v>
      </c>
      <c r="H59" s="2" t="s">
        <v>922</v>
      </c>
      <c r="I59" s="2" t="s">
        <v>32</v>
      </c>
      <c r="J59" s="1">
        <v>100</v>
      </c>
      <c r="K59" s="1">
        <v>1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250</v>
      </c>
      <c r="W59" s="1">
        <v>1</v>
      </c>
      <c r="X59" s="1">
        <v>0</v>
      </c>
      <c r="Y59" s="1">
        <v>0</v>
      </c>
      <c r="Z59" s="1">
        <v>0</v>
      </c>
      <c r="AA59" s="1">
        <f t="shared" si="0"/>
        <v>350</v>
      </c>
      <c r="AB59" s="1">
        <v>0</v>
      </c>
      <c r="AC59" s="1">
        <f t="shared" si="1"/>
        <v>350</v>
      </c>
    </row>
    <row r="60" spans="1:29" x14ac:dyDescent="0.25">
      <c r="A60" s="1">
        <v>53</v>
      </c>
      <c r="B60" s="1" t="s">
        <v>381</v>
      </c>
      <c r="C60" s="2" t="s">
        <v>939</v>
      </c>
      <c r="D60" s="2" t="s">
        <v>940</v>
      </c>
      <c r="E60" s="1" t="s">
        <v>941</v>
      </c>
      <c r="F60" s="1" t="s">
        <v>792</v>
      </c>
      <c r="G60" s="1">
        <v>1</v>
      </c>
      <c r="H60" s="2" t="s">
        <v>922</v>
      </c>
      <c r="I60" s="2" t="s">
        <v>32</v>
      </c>
      <c r="J60" s="1">
        <v>200</v>
      </c>
      <c r="K60" s="1">
        <v>1</v>
      </c>
      <c r="L60" s="1">
        <v>0</v>
      </c>
      <c r="M60" s="1">
        <v>0</v>
      </c>
      <c r="N60" s="1">
        <f>40+37.5</f>
        <v>77.5</v>
      </c>
      <c r="O60" s="1">
        <v>2</v>
      </c>
      <c r="P60" s="1">
        <v>0</v>
      </c>
      <c r="Q60" s="1">
        <v>0</v>
      </c>
      <c r="R60" s="1">
        <v>0</v>
      </c>
      <c r="S60" s="1">
        <v>300</v>
      </c>
      <c r="T60" s="1">
        <v>1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f t="shared" si="0"/>
        <v>577.5</v>
      </c>
      <c r="AB60" s="1">
        <v>437.5</v>
      </c>
      <c r="AC60" s="1">
        <f t="shared" si="1"/>
        <v>1015</v>
      </c>
    </row>
    <row r="61" spans="1:29" x14ac:dyDescent="0.25">
      <c r="A61" s="1">
        <v>54</v>
      </c>
      <c r="B61" s="1" t="s">
        <v>141</v>
      </c>
      <c r="C61" s="2" t="s">
        <v>942</v>
      </c>
      <c r="D61" s="2" t="s">
        <v>916</v>
      </c>
      <c r="E61" s="1" t="s">
        <v>943</v>
      </c>
      <c r="F61" s="1" t="s">
        <v>800</v>
      </c>
      <c r="G61" s="1">
        <v>1</v>
      </c>
      <c r="H61" s="2" t="s">
        <v>922</v>
      </c>
      <c r="I61" s="2" t="s">
        <v>32</v>
      </c>
      <c r="J61" s="1">
        <v>100</v>
      </c>
      <c r="K61" s="1">
        <v>1</v>
      </c>
      <c r="L61" s="1">
        <v>0</v>
      </c>
      <c r="M61" s="1">
        <v>0</v>
      </c>
      <c r="N61" s="1">
        <f>40+79.375</f>
        <v>119.375</v>
      </c>
      <c r="O61" s="1">
        <v>3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15</v>
      </c>
      <c r="Y61" s="1">
        <v>0</v>
      </c>
      <c r="Z61" s="1">
        <v>0</v>
      </c>
      <c r="AA61" s="1">
        <f t="shared" si="0"/>
        <v>234.375</v>
      </c>
      <c r="AB61" s="1">
        <v>94.375</v>
      </c>
      <c r="AC61" s="1">
        <f t="shared" si="1"/>
        <v>328.75</v>
      </c>
    </row>
    <row r="62" spans="1:29" x14ac:dyDescent="0.25">
      <c r="A62" s="1">
        <v>55</v>
      </c>
      <c r="B62" s="1" t="s">
        <v>735</v>
      </c>
      <c r="C62" s="2" t="s">
        <v>944</v>
      </c>
      <c r="D62" s="1" t="s">
        <v>945</v>
      </c>
      <c r="E62" s="1" t="s">
        <v>946</v>
      </c>
      <c r="F62" s="1" t="s">
        <v>792</v>
      </c>
      <c r="G62" s="1">
        <v>1</v>
      </c>
      <c r="H62" s="2" t="s">
        <v>922</v>
      </c>
      <c r="I62" s="2" t="s">
        <v>32</v>
      </c>
      <c r="J62" s="1">
        <v>200</v>
      </c>
      <c r="K62" s="1">
        <v>1</v>
      </c>
      <c r="L62" s="1">
        <v>0</v>
      </c>
      <c r="M62" s="1">
        <v>0</v>
      </c>
      <c r="N62" s="1">
        <v>54.164999999999999</v>
      </c>
      <c r="O62" s="1">
        <v>1</v>
      </c>
      <c r="P62" s="1">
        <v>125</v>
      </c>
      <c r="Q62" s="1">
        <v>1</v>
      </c>
      <c r="R62" s="1">
        <v>1</v>
      </c>
      <c r="S62" s="1">
        <v>30</v>
      </c>
      <c r="T62" s="1">
        <v>1</v>
      </c>
      <c r="U62" s="1">
        <v>0</v>
      </c>
      <c r="V62" s="1">
        <v>0</v>
      </c>
      <c r="W62" s="1">
        <v>0</v>
      </c>
      <c r="X62" s="1">
        <v>0</v>
      </c>
      <c r="Y62" s="1">
        <v>10</v>
      </c>
      <c r="Z62" s="1">
        <v>120</v>
      </c>
      <c r="AA62" s="1">
        <f t="shared" si="0"/>
        <v>539.16499999999996</v>
      </c>
      <c r="AB62" s="1">
        <v>341.67</v>
      </c>
      <c r="AC62" s="1">
        <f t="shared" si="1"/>
        <v>880.83500000000004</v>
      </c>
    </row>
    <row r="63" spans="1:29" x14ac:dyDescent="0.25">
      <c r="A63" s="1">
        <v>56</v>
      </c>
      <c r="B63" s="1" t="s">
        <v>325</v>
      </c>
      <c r="C63" s="2" t="s">
        <v>910</v>
      </c>
      <c r="D63" s="1" t="s">
        <v>947</v>
      </c>
      <c r="E63" s="1" t="s">
        <v>948</v>
      </c>
      <c r="F63" s="1" t="s">
        <v>792</v>
      </c>
      <c r="G63" s="1">
        <v>1</v>
      </c>
      <c r="H63" s="2" t="s">
        <v>922</v>
      </c>
      <c r="I63" s="2" t="s">
        <v>32</v>
      </c>
      <c r="J63" s="1">
        <v>200</v>
      </c>
      <c r="K63" s="1">
        <v>1</v>
      </c>
      <c r="L63" s="1">
        <v>0</v>
      </c>
      <c r="M63" s="1">
        <v>0</v>
      </c>
      <c r="N63" s="1">
        <v>50</v>
      </c>
      <c r="O63" s="1">
        <v>1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f t="shared" si="0"/>
        <v>250</v>
      </c>
      <c r="AB63" s="1">
        <v>250</v>
      </c>
      <c r="AC63" s="1">
        <f t="shared" si="1"/>
        <v>500</v>
      </c>
    </row>
    <row r="64" spans="1:29" x14ac:dyDescent="0.25">
      <c r="A64" s="1">
        <v>57</v>
      </c>
      <c r="B64" s="1" t="s">
        <v>782</v>
      </c>
      <c r="C64" s="2" t="s">
        <v>949</v>
      </c>
      <c r="D64" s="2" t="s">
        <v>866</v>
      </c>
      <c r="E64" s="1" t="s">
        <v>950</v>
      </c>
      <c r="F64" s="1" t="s">
        <v>800</v>
      </c>
      <c r="G64" s="1">
        <v>1</v>
      </c>
      <c r="H64" s="2" t="s">
        <v>922</v>
      </c>
      <c r="I64" s="2" t="s">
        <v>32</v>
      </c>
      <c r="J64" s="1">
        <v>165</v>
      </c>
      <c r="K64" s="1">
        <v>2</v>
      </c>
      <c r="L64" s="1">
        <v>0</v>
      </c>
      <c r="M64" s="1">
        <v>0</v>
      </c>
      <c r="N64" s="1">
        <v>86.665000000000006</v>
      </c>
      <c r="O64" s="1">
        <v>2</v>
      </c>
      <c r="P64" s="1">
        <v>0</v>
      </c>
      <c r="Q64" s="1">
        <v>0</v>
      </c>
      <c r="R64" s="1">
        <v>0</v>
      </c>
      <c r="S64" s="1">
        <v>0</v>
      </c>
      <c r="T64" s="1">
        <v>1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f t="shared" si="0"/>
        <v>251.66500000000002</v>
      </c>
      <c r="AB64" s="1">
        <v>457.495</v>
      </c>
      <c r="AC64" s="1">
        <f t="shared" si="1"/>
        <v>709.16000000000008</v>
      </c>
    </row>
    <row r="65" spans="1:29" x14ac:dyDescent="0.25">
      <c r="A65" s="1">
        <v>58</v>
      </c>
      <c r="B65" s="1" t="s">
        <v>785</v>
      </c>
      <c r="C65" s="2" t="s">
        <v>951</v>
      </c>
      <c r="D65" s="2" t="s">
        <v>952</v>
      </c>
      <c r="E65" s="1" t="s">
        <v>953</v>
      </c>
      <c r="F65" s="1" t="s">
        <v>792</v>
      </c>
      <c r="G65" s="1">
        <v>1</v>
      </c>
      <c r="H65" s="2" t="s">
        <v>922</v>
      </c>
      <c r="I65" s="2" t="s">
        <v>32</v>
      </c>
      <c r="J65" s="1">
        <v>200</v>
      </c>
      <c r="K65" s="1">
        <v>1</v>
      </c>
      <c r="L65" s="1">
        <v>100</v>
      </c>
      <c r="M65" s="1">
        <v>1</v>
      </c>
      <c r="N65" s="1">
        <v>162.5</v>
      </c>
      <c r="O65" s="1">
        <v>2</v>
      </c>
      <c r="P65" s="1">
        <v>0</v>
      </c>
      <c r="Q65" s="1">
        <v>1</v>
      </c>
      <c r="R65" s="1">
        <v>1</v>
      </c>
      <c r="S65" s="1">
        <v>0</v>
      </c>
      <c r="T65" s="1">
        <v>1</v>
      </c>
      <c r="U65" s="1">
        <v>0</v>
      </c>
      <c r="V65" s="1">
        <v>0</v>
      </c>
      <c r="W65" s="1">
        <v>0</v>
      </c>
      <c r="X65" s="1">
        <v>45</v>
      </c>
      <c r="Y65" s="1">
        <v>0</v>
      </c>
      <c r="Z65" s="1">
        <v>210</v>
      </c>
      <c r="AA65" s="1">
        <f t="shared" si="0"/>
        <v>717.5</v>
      </c>
      <c r="AB65" s="1">
        <v>529.32999999999993</v>
      </c>
      <c r="AC65" s="1">
        <f t="shared" si="1"/>
        <v>1246.83</v>
      </c>
    </row>
    <row r="66" spans="1:29" x14ac:dyDescent="0.25">
      <c r="A66" s="1">
        <v>59</v>
      </c>
      <c r="B66" s="1" t="s">
        <v>143</v>
      </c>
      <c r="C66" s="2" t="s">
        <v>954</v>
      </c>
      <c r="D66" s="2" t="s">
        <v>955</v>
      </c>
      <c r="E66" s="1" t="s">
        <v>956</v>
      </c>
      <c r="F66" s="1" t="s">
        <v>792</v>
      </c>
      <c r="G66" s="1">
        <v>1</v>
      </c>
      <c r="H66" s="2" t="s">
        <v>957</v>
      </c>
      <c r="I66" s="2" t="s">
        <v>32</v>
      </c>
      <c r="J66" s="1">
        <v>100</v>
      </c>
      <c r="K66" s="1">
        <v>1</v>
      </c>
      <c r="L66" s="1">
        <v>125</v>
      </c>
      <c r="M66" s="1">
        <v>1</v>
      </c>
      <c r="N66" s="1">
        <v>32.5</v>
      </c>
      <c r="O66" s="1">
        <v>1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15</v>
      </c>
      <c r="Y66" s="1">
        <v>0</v>
      </c>
      <c r="Z66" s="1">
        <v>0</v>
      </c>
      <c r="AA66" s="1">
        <f t="shared" si="0"/>
        <v>272.5</v>
      </c>
      <c r="AB66" s="1">
        <v>157.5</v>
      </c>
      <c r="AC66" s="1">
        <f t="shared" si="1"/>
        <v>430</v>
      </c>
    </row>
    <row r="67" spans="1:29" x14ac:dyDescent="0.25">
      <c r="A67" s="1">
        <v>60</v>
      </c>
      <c r="B67" s="1" t="s">
        <v>764</v>
      </c>
      <c r="C67" s="2" t="s">
        <v>958</v>
      </c>
      <c r="D67" s="2" t="s">
        <v>849</v>
      </c>
      <c r="E67" s="1" t="s">
        <v>862</v>
      </c>
      <c r="F67" s="1" t="s">
        <v>792</v>
      </c>
      <c r="G67" s="1">
        <v>1</v>
      </c>
      <c r="H67" s="2" t="s">
        <v>957</v>
      </c>
      <c r="I67" s="2" t="s">
        <v>32</v>
      </c>
      <c r="J67" s="1">
        <v>0</v>
      </c>
      <c r="K67" s="1">
        <v>0</v>
      </c>
      <c r="L67" s="1">
        <v>0</v>
      </c>
      <c r="M67" s="1">
        <v>0</v>
      </c>
      <c r="N67" s="1">
        <v>79.375</v>
      </c>
      <c r="O67" s="1">
        <v>2</v>
      </c>
      <c r="P67" s="1">
        <v>0</v>
      </c>
      <c r="Q67" s="1">
        <v>1</v>
      </c>
      <c r="R67" s="1">
        <v>1</v>
      </c>
      <c r="S67" s="1">
        <v>0</v>
      </c>
      <c r="T67" s="1">
        <v>0</v>
      </c>
      <c r="U67" s="1">
        <v>0</v>
      </c>
      <c r="V67" s="1">
        <v>150</v>
      </c>
      <c r="W67" s="1">
        <v>1</v>
      </c>
      <c r="X67" s="1">
        <v>0</v>
      </c>
      <c r="Y67" s="1">
        <v>0</v>
      </c>
      <c r="Z67" s="1">
        <v>0</v>
      </c>
      <c r="AA67" s="1">
        <f t="shared" si="0"/>
        <v>229.375</v>
      </c>
      <c r="AB67" s="1">
        <v>344.375</v>
      </c>
      <c r="AC67" s="1">
        <f t="shared" si="1"/>
        <v>573.75</v>
      </c>
    </row>
    <row r="68" spans="1:29" x14ac:dyDescent="0.25">
      <c r="A68" s="1">
        <v>61</v>
      </c>
      <c r="B68" s="1" t="s">
        <v>741</v>
      </c>
      <c r="C68" s="2" t="s">
        <v>959</v>
      </c>
      <c r="D68" s="1" t="s">
        <v>960</v>
      </c>
      <c r="E68" s="1" t="s">
        <v>961</v>
      </c>
      <c r="F68" s="1" t="s">
        <v>800</v>
      </c>
      <c r="G68" s="1">
        <v>1</v>
      </c>
      <c r="H68" s="2" t="s">
        <v>957</v>
      </c>
      <c r="I68" s="2" t="s">
        <v>32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f t="shared" si="0"/>
        <v>0</v>
      </c>
      <c r="AB68" s="1">
        <v>0</v>
      </c>
      <c r="AC68" s="1">
        <f t="shared" si="1"/>
        <v>0</v>
      </c>
    </row>
    <row r="69" spans="1:29" x14ac:dyDescent="0.25">
      <c r="A69" s="1">
        <v>62</v>
      </c>
      <c r="B69" s="1" t="s">
        <v>711</v>
      </c>
      <c r="C69" s="2" t="s">
        <v>962</v>
      </c>
      <c r="D69" s="2" t="s">
        <v>866</v>
      </c>
      <c r="E69" s="1" t="s">
        <v>963</v>
      </c>
      <c r="F69" s="1" t="s">
        <v>800</v>
      </c>
      <c r="G69" s="1">
        <v>1</v>
      </c>
      <c r="H69" s="2" t="s">
        <v>957</v>
      </c>
      <c r="I69" s="2" t="s">
        <v>32</v>
      </c>
      <c r="J69" s="1">
        <v>15</v>
      </c>
      <c r="K69" s="1">
        <v>1</v>
      </c>
      <c r="L69" s="1">
        <v>100</v>
      </c>
      <c r="M69" s="1">
        <v>1</v>
      </c>
      <c r="N69" s="1">
        <v>54.164999999999999</v>
      </c>
      <c r="O69" s="1">
        <v>1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f t="shared" si="0"/>
        <v>169.16499999999999</v>
      </c>
      <c r="AB69" s="1">
        <v>450</v>
      </c>
      <c r="AC69" s="1">
        <f t="shared" si="1"/>
        <v>619.16499999999996</v>
      </c>
    </row>
    <row r="70" spans="1:29" x14ac:dyDescent="0.25">
      <c r="A70" s="1">
        <v>63</v>
      </c>
      <c r="B70" s="1" t="s">
        <v>615</v>
      </c>
      <c r="C70" s="2" t="s">
        <v>964</v>
      </c>
      <c r="D70" s="2" t="s">
        <v>965</v>
      </c>
      <c r="E70" s="1" t="s">
        <v>966</v>
      </c>
      <c r="F70" s="1" t="s">
        <v>800</v>
      </c>
      <c r="G70" s="1">
        <v>1</v>
      </c>
      <c r="H70" s="2" t="s">
        <v>957</v>
      </c>
      <c r="I70" s="2" t="s">
        <v>32</v>
      </c>
      <c r="J70" s="1">
        <v>200</v>
      </c>
      <c r="K70" s="1">
        <v>1</v>
      </c>
      <c r="L70" s="1">
        <v>0</v>
      </c>
      <c r="M70" s="1">
        <v>0</v>
      </c>
      <c r="N70" s="1">
        <v>0</v>
      </c>
      <c r="O70" s="1">
        <v>0</v>
      </c>
      <c r="P70" s="1">
        <v>125</v>
      </c>
      <c r="Q70" s="1">
        <v>1</v>
      </c>
      <c r="R70" s="1">
        <v>0</v>
      </c>
      <c r="S70" s="1">
        <v>0</v>
      </c>
      <c r="T70" s="1">
        <v>0</v>
      </c>
      <c r="U70" s="1">
        <v>0</v>
      </c>
      <c r="V70" s="1">
        <v>100</v>
      </c>
      <c r="W70" s="1">
        <v>1</v>
      </c>
      <c r="X70" s="1">
        <v>0</v>
      </c>
      <c r="Y70" s="1">
        <v>0</v>
      </c>
      <c r="Z70" s="1">
        <v>0</v>
      </c>
      <c r="AA70" s="1">
        <f t="shared" si="0"/>
        <v>425</v>
      </c>
      <c r="AB70" s="1">
        <v>315</v>
      </c>
      <c r="AC70" s="1">
        <f t="shared" si="1"/>
        <v>740</v>
      </c>
    </row>
    <row r="71" spans="1:29" x14ac:dyDescent="0.25">
      <c r="A71" s="1">
        <v>64</v>
      </c>
      <c r="B71" s="1" t="s">
        <v>286</v>
      </c>
      <c r="C71" s="2" t="s">
        <v>967</v>
      </c>
      <c r="D71" s="2" t="s">
        <v>968</v>
      </c>
      <c r="E71" s="1" t="s">
        <v>969</v>
      </c>
      <c r="F71" s="1" t="s">
        <v>792</v>
      </c>
      <c r="G71" s="1">
        <v>1</v>
      </c>
      <c r="H71" s="2" t="s">
        <v>957</v>
      </c>
      <c r="I71" s="2" t="s">
        <v>32</v>
      </c>
      <c r="J71" s="1">
        <v>0</v>
      </c>
      <c r="K71" s="1">
        <v>0</v>
      </c>
      <c r="L71" s="1">
        <v>125</v>
      </c>
      <c r="M71" s="1">
        <v>1</v>
      </c>
      <c r="N71" s="1">
        <v>54.164999999999999</v>
      </c>
      <c r="O71" s="1">
        <v>1</v>
      </c>
      <c r="P71" s="1">
        <v>125</v>
      </c>
      <c r="Q71" s="1">
        <v>1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f t="shared" si="0"/>
        <v>304.16499999999996</v>
      </c>
      <c r="AB71" s="1">
        <v>177.5</v>
      </c>
      <c r="AC71" s="1">
        <f t="shared" si="1"/>
        <v>481.66499999999996</v>
      </c>
    </row>
    <row r="72" spans="1:29" x14ac:dyDescent="0.25">
      <c r="A72" s="1">
        <v>65</v>
      </c>
      <c r="B72" s="1" t="s">
        <v>31</v>
      </c>
      <c r="C72" s="2" t="s">
        <v>970</v>
      </c>
      <c r="D72" s="2" t="s">
        <v>971</v>
      </c>
      <c r="E72" s="1" t="s">
        <v>972</v>
      </c>
      <c r="F72" s="1" t="s">
        <v>792</v>
      </c>
      <c r="G72" s="1">
        <v>1</v>
      </c>
      <c r="H72" s="2" t="s">
        <v>957</v>
      </c>
      <c r="I72" s="2" t="s">
        <v>32</v>
      </c>
      <c r="J72" s="1">
        <v>15</v>
      </c>
      <c r="K72" s="1">
        <v>1</v>
      </c>
      <c r="L72" s="1">
        <v>100</v>
      </c>
      <c r="M72" s="1">
        <v>1</v>
      </c>
      <c r="N72" s="1">
        <v>32.5</v>
      </c>
      <c r="O72" s="1">
        <v>1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f t="shared" ref="AA72:AA133" si="2">Z72+Y72+X72+V72+S72+P72+N72+L72+J72</f>
        <v>147.5</v>
      </c>
      <c r="AB72" s="1">
        <v>132.5</v>
      </c>
      <c r="AC72" s="1">
        <f t="shared" si="1"/>
        <v>280</v>
      </c>
    </row>
    <row r="73" spans="1:29" x14ac:dyDescent="0.25">
      <c r="A73" s="1">
        <v>66</v>
      </c>
      <c r="B73" s="1" t="s">
        <v>600</v>
      </c>
      <c r="C73" s="2" t="s">
        <v>973</v>
      </c>
      <c r="D73" s="2" t="s">
        <v>901</v>
      </c>
      <c r="E73" s="1" t="s">
        <v>974</v>
      </c>
      <c r="F73" s="1" t="s">
        <v>800</v>
      </c>
      <c r="G73" s="1">
        <v>1</v>
      </c>
      <c r="H73" s="2" t="s">
        <v>957</v>
      </c>
      <c r="I73" s="2" t="s">
        <v>32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f t="shared" si="2"/>
        <v>0</v>
      </c>
      <c r="AB73" s="1">
        <v>0</v>
      </c>
      <c r="AC73" s="1">
        <f t="shared" ref="AC73:AC136" si="3">AA73+AB73</f>
        <v>0</v>
      </c>
    </row>
    <row r="74" spans="1:29" x14ac:dyDescent="0.25">
      <c r="A74" s="1">
        <v>67</v>
      </c>
      <c r="B74" s="1" t="s">
        <v>473</v>
      </c>
      <c r="C74" s="2" t="s">
        <v>810</v>
      </c>
      <c r="D74" s="2" t="s">
        <v>965</v>
      </c>
      <c r="E74" s="1" t="s">
        <v>975</v>
      </c>
      <c r="F74" s="1" t="s">
        <v>800</v>
      </c>
      <c r="G74" s="1">
        <v>1</v>
      </c>
      <c r="H74" s="2" t="s">
        <v>957</v>
      </c>
      <c r="I74" s="2" t="s">
        <v>32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250</v>
      </c>
      <c r="W74" s="1">
        <v>1</v>
      </c>
      <c r="X74" s="1">
        <v>0</v>
      </c>
      <c r="Y74" s="1">
        <v>0</v>
      </c>
      <c r="Z74" s="1">
        <v>0</v>
      </c>
      <c r="AA74" s="1">
        <f t="shared" si="2"/>
        <v>250</v>
      </c>
      <c r="AB74" s="1">
        <v>0</v>
      </c>
      <c r="AC74" s="1">
        <f t="shared" si="3"/>
        <v>250</v>
      </c>
    </row>
    <row r="75" spans="1:29" x14ac:dyDescent="0.25">
      <c r="A75" s="1">
        <v>68</v>
      </c>
      <c r="B75" s="1" t="s">
        <v>761</v>
      </c>
      <c r="C75" s="2" t="s">
        <v>976</v>
      </c>
      <c r="D75" s="1" t="s">
        <v>977</v>
      </c>
      <c r="E75" s="1" t="s">
        <v>978</v>
      </c>
      <c r="F75" s="1" t="s">
        <v>800</v>
      </c>
      <c r="G75" s="1">
        <v>1</v>
      </c>
      <c r="H75" s="2" t="s">
        <v>957</v>
      </c>
      <c r="I75" s="2" t="s">
        <v>32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250</v>
      </c>
      <c r="W75" s="1">
        <v>1</v>
      </c>
      <c r="X75" s="1">
        <v>0</v>
      </c>
      <c r="Y75" s="1">
        <v>0</v>
      </c>
      <c r="Z75" s="1">
        <v>0</v>
      </c>
      <c r="AA75" s="1">
        <f t="shared" si="2"/>
        <v>250</v>
      </c>
      <c r="AB75" s="1">
        <v>202.5</v>
      </c>
      <c r="AC75" s="1">
        <f t="shared" si="3"/>
        <v>452.5</v>
      </c>
    </row>
    <row r="76" spans="1:29" x14ac:dyDescent="0.25">
      <c r="A76" s="1">
        <v>69</v>
      </c>
      <c r="B76" s="1" t="s">
        <v>665</v>
      </c>
      <c r="C76" s="2" t="s">
        <v>981</v>
      </c>
      <c r="D76" s="2" t="s">
        <v>940</v>
      </c>
      <c r="E76" s="1" t="s">
        <v>982</v>
      </c>
      <c r="F76" s="1" t="s">
        <v>792</v>
      </c>
      <c r="G76" s="1">
        <v>1</v>
      </c>
      <c r="H76" s="2" t="s">
        <v>980</v>
      </c>
      <c r="I76" s="2" t="s">
        <v>32</v>
      </c>
      <c r="J76" s="1">
        <v>150</v>
      </c>
      <c r="K76" s="1">
        <v>1</v>
      </c>
      <c r="L76" s="1">
        <v>0</v>
      </c>
      <c r="M76" s="1">
        <v>0</v>
      </c>
      <c r="N76" s="1">
        <v>204.16499999999999</v>
      </c>
      <c r="O76" s="1">
        <v>3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f t="shared" si="2"/>
        <v>354.16499999999996</v>
      </c>
      <c r="AB76" s="1">
        <v>287.5</v>
      </c>
      <c r="AC76" s="1">
        <f t="shared" si="3"/>
        <v>641.66499999999996</v>
      </c>
    </row>
    <row r="77" spans="1:29" x14ac:dyDescent="0.25">
      <c r="A77" s="1">
        <v>70</v>
      </c>
      <c r="B77" s="1" t="s">
        <v>622</v>
      </c>
      <c r="C77" s="2" t="s">
        <v>983</v>
      </c>
      <c r="D77" s="1" t="s">
        <v>886</v>
      </c>
      <c r="E77" s="1" t="s">
        <v>984</v>
      </c>
      <c r="F77" s="1" t="s">
        <v>792</v>
      </c>
      <c r="G77" s="1">
        <v>1</v>
      </c>
      <c r="H77" s="2" t="s">
        <v>980</v>
      </c>
      <c r="I77" s="2" t="s">
        <v>32</v>
      </c>
      <c r="J77" s="1">
        <v>100</v>
      </c>
      <c r="K77" s="1">
        <v>1</v>
      </c>
      <c r="L77" s="1">
        <v>0</v>
      </c>
      <c r="M77" s="1">
        <v>0</v>
      </c>
      <c r="N77" s="1">
        <v>50</v>
      </c>
      <c r="O77" s="1">
        <v>1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f t="shared" si="2"/>
        <v>150</v>
      </c>
      <c r="AB77" s="1">
        <v>125</v>
      </c>
      <c r="AC77" s="1">
        <f t="shared" si="3"/>
        <v>275</v>
      </c>
    </row>
    <row r="78" spans="1:29" x14ac:dyDescent="0.25">
      <c r="A78" s="1">
        <v>71</v>
      </c>
      <c r="B78" s="1" t="s">
        <v>150</v>
      </c>
      <c r="C78" s="2" t="s">
        <v>985</v>
      </c>
      <c r="D78" s="1" t="s">
        <v>986</v>
      </c>
      <c r="E78" s="1" t="s">
        <v>987</v>
      </c>
      <c r="F78" s="1" t="s">
        <v>800</v>
      </c>
      <c r="G78" s="1">
        <v>1</v>
      </c>
      <c r="H78" s="2" t="s">
        <v>980</v>
      </c>
      <c r="I78" s="2" t="s">
        <v>32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f t="shared" si="2"/>
        <v>0</v>
      </c>
      <c r="AB78" s="1">
        <v>0</v>
      </c>
      <c r="AC78" s="1">
        <f t="shared" si="3"/>
        <v>0</v>
      </c>
    </row>
    <row r="79" spans="1:29" x14ac:dyDescent="0.25">
      <c r="A79" s="1">
        <v>72</v>
      </c>
      <c r="B79" s="1" t="s">
        <v>474</v>
      </c>
      <c r="C79" s="2" t="s">
        <v>470</v>
      </c>
      <c r="D79" s="1" t="s">
        <v>960</v>
      </c>
      <c r="E79" s="1" t="s">
        <v>988</v>
      </c>
      <c r="F79" s="1" t="s">
        <v>800</v>
      </c>
      <c r="G79" s="1">
        <v>1</v>
      </c>
      <c r="H79" s="2" t="s">
        <v>980</v>
      </c>
      <c r="I79" s="2" t="s">
        <v>32</v>
      </c>
      <c r="J79" s="1">
        <v>0</v>
      </c>
      <c r="K79" s="1">
        <v>0</v>
      </c>
      <c r="L79" s="1">
        <v>100</v>
      </c>
      <c r="M79" s="1">
        <v>2</v>
      </c>
      <c r="N79" s="1">
        <v>0</v>
      </c>
      <c r="O79" s="1">
        <v>0</v>
      </c>
      <c r="P79" s="1">
        <v>62.5</v>
      </c>
      <c r="Q79" s="1">
        <v>1</v>
      </c>
      <c r="R79" s="1">
        <v>0</v>
      </c>
      <c r="S79" s="1">
        <v>0</v>
      </c>
      <c r="T79" s="1">
        <v>0</v>
      </c>
      <c r="U79" s="1">
        <v>0</v>
      </c>
      <c r="V79" s="1">
        <v>150</v>
      </c>
      <c r="W79" s="1">
        <v>1</v>
      </c>
      <c r="X79" s="1">
        <v>0</v>
      </c>
      <c r="Y79" s="1">
        <v>0</v>
      </c>
      <c r="Z79" s="1">
        <v>0</v>
      </c>
      <c r="AA79" s="1">
        <f t="shared" si="2"/>
        <v>312.5</v>
      </c>
      <c r="AB79" s="1">
        <v>250</v>
      </c>
      <c r="AC79" s="1">
        <f t="shared" si="3"/>
        <v>562.5</v>
      </c>
    </row>
    <row r="80" spans="1:29" x14ac:dyDescent="0.25">
      <c r="A80" s="1">
        <v>73</v>
      </c>
      <c r="B80" s="1" t="s">
        <v>555</v>
      </c>
      <c r="C80" s="2" t="s">
        <v>819</v>
      </c>
      <c r="D80" s="2" t="s">
        <v>989</v>
      </c>
      <c r="E80" s="1" t="s">
        <v>990</v>
      </c>
      <c r="F80" s="1" t="s">
        <v>792</v>
      </c>
      <c r="G80" s="1">
        <v>1</v>
      </c>
      <c r="H80" s="2" t="s">
        <v>980</v>
      </c>
      <c r="I80" s="2" t="s">
        <v>32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31.25</v>
      </c>
      <c r="W80" s="1">
        <v>1</v>
      </c>
      <c r="X80" s="1">
        <v>0</v>
      </c>
      <c r="Y80" s="1">
        <v>0</v>
      </c>
      <c r="Z80" s="1">
        <v>0</v>
      </c>
      <c r="AA80" s="1">
        <f t="shared" si="2"/>
        <v>31.25</v>
      </c>
      <c r="AB80" s="1">
        <v>0</v>
      </c>
      <c r="AC80" s="1">
        <f t="shared" si="3"/>
        <v>31.25</v>
      </c>
    </row>
    <row r="81" spans="1:29" x14ac:dyDescent="0.25">
      <c r="A81" s="1">
        <v>74</v>
      </c>
      <c r="B81" s="1" t="s">
        <v>784</v>
      </c>
      <c r="C81" s="2" t="s">
        <v>991</v>
      </c>
      <c r="D81" s="2" t="s">
        <v>992</v>
      </c>
      <c r="E81" s="1" t="s">
        <v>993</v>
      </c>
      <c r="F81" s="1" t="s">
        <v>792</v>
      </c>
      <c r="G81" s="1">
        <v>1</v>
      </c>
      <c r="H81" s="2" t="s">
        <v>980</v>
      </c>
      <c r="I81" s="2" t="s">
        <v>32</v>
      </c>
      <c r="J81" s="1">
        <v>100</v>
      </c>
      <c r="K81" s="1">
        <v>1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f t="shared" si="2"/>
        <v>100</v>
      </c>
      <c r="AB81" s="1">
        <v>0</v>
      </c>
      <c r="AC81" s="1">
        <f t="shared" si="3"/>
        <v>100</v>
      </c>
    </row>
    <row r="82" spans="1:29" x14ac:dyDescent="0.25">
      <c r="A82" s="1">
        <v>75</v>
      </c>
      <c r="B82" s="1" t="s">
        <v>758</v>
      </c>
      <c r="C82" s="2" t="s">
        <v>846</v>
      </c>
      <c r="D82" s="1" t="s">
        <v>994</v>
      </c>
      <c r="E82" s="1" t="s">
        <v>995</v>
      </c>
      <c r="F82" s="1" t="s">
        <v>800</v>
      </c>
      <c r="G82" s="1">
        <v>1</v>
      </c>
      <c r="H82" s="2" t="s">
        <v>980</v>
      </c>
      <c r="I82" s="2" t="s">
        <v>32</v>
      </c>
      <c r="J82" s="1">
        <v>0</v>
      </c>
      <c r="K82" s="1">
        <v>0</v>
      </c>
      <c r="L82" s="1">
        <v>0</v>
      </c>
      <c r="M82" s="1">
        <v>0</v>
      </c>
      <c r="N82" s="1">
        <v>50</v>
      </c>
      <c r="O82" s="1">
        <v>1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83.33</v>
      </c>
      <c r="W82" s="1">
        <v>1</v>
      </c>
      <c r="X82" s="1">
        <v>0</v>
      </c>
      <c r="Y82" s="1">
        <v>0</v>
      </c>
      <c r="Z82" s="1">
        <v>0</v>
      </c>
      <c r="AA82" s="1">
        <f t="shared" si="2"/>
        <v>133.32999999999998</v>
      </c>
      <c r="AB82" s="1">
        <v>100</v>
      </c>
      <c r="AC82" s="1">
        <f t="shared" si="3"/>
        <v>233.32999999999998</v>
      </c>
    </row>
    <row r="83" spans="1:29" x14ac:dyDescent="0.25">
      <c r="A83" s="1">
        <v>76</v>
      </c>
      <c r="B83" s="1" t="s">
        <v>327</v>
      </c>
      <c r="C83" s="2" t="s">
        <v>996</v>
      </c>
      <c r="D83" s="2" t="s">
        <v>834</v>
      </c>
      <c r="E83" s="1" t="s">
        <v>997</v>
      </c>
      <c r="F83" s="1" t="s">
        <v>792</v>
      </c>
      <c r="G83" s="1">
        <v>1</v>
      </c>
      <c r="H83" s="2" t="s">
        <v>998</v>
      </c>
      <c r="I83" s="2" t="s">
        <v>32</v>
      </c>
      <c r="J83" s="1">
        <v>0</v>
      </c>
      <c r="K83" s="1">
        <v>0</v>
      </c>
      <c r="L83" s="1">
        <v>0</v>
      </c>
      <c r="M83" s="1">
        <v>0</v>
      </c>
      <c r="N83" s="1">
        <v>50</v>
      </c>
      <c r="O83" s="1">
        <v>1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50</v>
      </c>
      <c r="W83" s="1">
        <v>1</v>
      </c>
      <c r="X83" s="1">
        <v>0</v>
      </c>
      <c r="Y83" s="1">
        <v>0</v>
      </c>
      <c r="Z83" s="1">
        <v>0</v>
      </c>
      <c r="AA83" s="1">
        <f t="shared" si="2"/>
        <v>100</v>
      </c>
      <c r="AB83" s="1">
        <v>83.33</v>
      </c>
      <c r="AC83" s="1">
        <f t="shared" si="3"/>
        <v>183.32999999999998</v>
      </c>
    </row>
    <row r="84" spans="1:29" x14ac:dyDescent="0.25">
      <c r="A84" s="1">
        <v>77</v>
      </c>
      <c r="B84" s="1" t="s">
        <v>593</v>
      </c>
      <c r="C84" s="2" t="s">
        <v>999</v>
      </c>
      <c r="D84" s="1" t="s">
        <v>874</v>
      </c>
      <c r="E84" s="1" t="s">
        <v>1000</v>
      </c>
      <c r="F84" s="1" t="s">
        <v>792</v>
      </c>
      <c r="G84" s="1">
        <v>1</v>
      </c>
      <c r="H84" s="2" t="s">
        <v>998</v>
      </c>
      <c r="I84" s="2" t="s">
        <v>32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f t="shared" si="2"/>
        <v>0</v>
      </c>
      <c r="AB84" s="1">
        <v>0</v>
      </c>
      <c r="AC84" s="1">
        <f t="shared" si="3"/>
        <v>0</v>
      </c>
    </row>
    <row r="85" spans="1:29" x14ac:dyDescent="0.25">
      <c r="A85" s="1">
        <v>78</v>
      </c>
      <c r="B85" s="1" t="s">
        <v>409</v>
      </c>
      <c r="C85" s="2" t="s">
        <v>810</v>
      </c>
      <c r="D85" s="2" t="s">
        <v>923</v>
      </c>
      <c r="E85" s="1" t="s">
        <v>1001</v>
      </c>
      <c r="F85" s="1" t="s">
        <v>800</v>
      </c>
      <c r="G85" s="1">
        <v>1</v>
      </c>
      <c r="H85" s="2" t="s">
        <v>998</v>
      </c>
      <c r="I85" s="2" t="s">
        <v>32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f t="shared" si="2"/>
        <v>0</v>
      </c>
      <c r="AB85" s="1">
        <v>0</v>
      </c>
      <c r="AC85" s="1">
        <f t="shared" si="3"/>
        <v>0</v>
      </c>
    </row>
    <row r="86" spans="1:29" x14ac:dyDescent="0.25">
      <c r="A86" s="1">
        <v>79</v>
      </c>
      <c r="B86" s="1" t="s">
        <v>608</v>
      </c>
      <c r="C86" s="2" t="s">
        <v>607</v>
      </c>
      <c r="D86" s="1" t="s">
        <v>986</v>
      </c>
      <c r="E86" s="1" t="s">
        <v>1002</v>
      </c>
      <c r="F86" s="1" t="s">
        <v>800</v>
      </c>
      <c r="G86" s="1">
        <v>1</v>
      </c>
      <c r="H86" s="2" t="s">
        <v>998</v>
      </c>
      <c r="I86" s="2" t="s">
        <v>32</v>
      </c>
      <c r="J86" s="1">
        <v>15</v>
      </c>
      <c r="K86" s="1">
        <v>1</v>
      </c>
      <c r="L86" s="1">
        <v>50</v>
      </c>
      <c r="M86" s="1">
        <v>1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31.25</v>
      </c>
      <c r="W86" s="1">
        <v>1</v>
      </c>
      <c r="X86" s="1">
        <v>0</v>
      </c>
      <c r="Y86" s="1">
        <v>0</v>
      </c>
      <c r="Z86" s="1">
        <v>0</v>
      </c>
      <c r="AA86" s="1">
        <f t="shared" si="2"/>
        <v>96.25</v>
      </c>
      <c r="AB86" s="1">
        <v>183.32999999999998</v>
      </c>
      <c r="AC86" s="1">
        <f t="shared" si="3"/>
        <v>279.58</v>
      </c>
    </row>
    <row r="87" spans="1:29" x14ac:dyDescent="0.25">
      <c r="A87" s="1">
        <v>80</v>
      </c>
      <c r="B87" s="1" t="s">
        <v>651</v>
      </c>
      <c r="C87" s="2" t="s">
        <v>1003</v>
      </c>
      <c r="D87" s="2" t="s">
        <v>837</v>
      </c>
      <c r="E87" s="1" t="s">
        <v>1004</v>
      </c>
      <c r="F87" s="1" t="s">
        <v>800</v>
      </c>
      <c r="G87" s="1">
        <v>1</v>
      </c>
      <c r="H87" s="2" t="s">
        <v>998</v>
      </c>
      <c r="I87" s="2" t="s">
        <v>32</v>
      </c>
      <c r="J87" s="1">
        <v>100</v>
      </c>
      <c r="K87" s="1">
        <v>1</v>
      </c>
      <c r="L87" s="1">
        <v>0</v>
      </c>
      <c r="M87" s="1">
        <v>0</v>
      </c>
      <c r="N87" s="1">
        <v>50</v>
      </c>
      <c r="O87" s="1">
        <v>1</v>
      </c>
      <c r="P87" s="1">
        <v>62.5</v>
      </c>
      <c r="Q87" s="1">
        <v>1</v>
      </c>
      <c r="R87" s="1">
        <v>0</v>
      </c>
      <c r="S87" s="1">
        <v>0</v>
      </c>
      <c r="T87" s="1">
        <v>0</v>
      </c>
      <c r="U87" s="1">
        <v>0</v>
      </c>
      <c r="V87" s="1">
        <v>231.25</v>
      </c>
      <c r="W87" s="1">
        <v>3</v>
      </c>
      <c r="X87" s="1">
        <v>0</v>
      </c>
      <c r="Y87" s="1">
        <v>0</v>
      </c>
      <c r="Z87" s="1">
        <v>0</v>
      </c>
      <c r="AA87" s="1">
        <f t="shared" si="2"/>
        <v>443.75</v>
      </c>
      <c r="AB87" s="1">
        <v>408.33000000000004</v>
      </c>
      <c r="AC87" s="1">
        <f t="shared" si="3"/>
        <v>852.08</v>
      </c>
    </row>
    <row r="88" spans="1:29" x14ac:dyDescent="0.25">
      <c r="A88" s="1">
        <v>81</v>
      </c>
      <c r="B88" s="1" t="s">
        <v>57</v>
      </c>
      <c r="C88" s="2" t="s">
        <v>1005</v>
      </c>
      <c r="D88" s="2" t="s">
        <v>1006</v>
      </c>
      <c r="E88" s="1" t="s">
        <v>1007</v>
      </c>
      <c r="F88" s="1" t="s">
        <v>792</v>
      </c>
      <c r="G88" s="1">
        <v>2</v>
      </c>
      <c r="H88" s="2" t="s">
        <v>1008</v>
      </c>
      <c r="I88" s="2" t="s">
        <v>22</v>
      </c>
      <c r="J88" s="1">
        <v>0</v>
      </c>
      <c r="K88" s="1">
        <v>0</v>
      </c>
      <c r="L88" s="1">
        <v>0</v>
      </c>
      <c r="M88" s="1">
        <v>0</v>
      </c>
      <c r="N88" s="1">
        <v>128.125</v>
      </c>
      <c r="O88" s="1">
        <v>2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30</v>
      </c>
      <c r="Y88" s="1">
        <v>0</v>
      </c>
      <c r="Z88" s="1">
        <v>75</v>
      </c>
      <c r="AA88" s="1">
        <f t="shared" si="2"/>
        <v>233.125</v>
      </c>
      <c r="AB88" s="1">
        <v>334.375</v>
      </c>
      <c r="AC88" s="1">
        <f t="shared" si="3"/>
        <v>567.5</v>
      </c>
    </row>
    <row r="89" spans="1:29" x14ac:dyDescent="0.25">
      <c r="A89" s="1">
        <v>82</v>
      </c>
      <c r="B89" s="1" t="s">
        <v>561</v>
      </c>
      <c r="C89" s="2" t="s">
        <v>819</v>
      </c>
      <c r="D89" s="2" t="s">
        <v>847</v>
      </c>
      <c r="E89" s="1" t="s">
        <v>1009</v>
      </c>
      <c r="F89" s="1" t="s">
        <v>792</v>
      </c>
      <c r="G89" s="1">
        <v>2</v>
      </c>
      <c r="H89" s="2" t="s">
        <v>1008</v>
      </c>
      <c r="I89" s="2" t="s">
        <v>22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f t="shared" si="2"/>
        <v>0</v>
      </c>
      <c r="AB89" s="1">
        <v>356.67</v>
      </c>
      <c r="AC89" s="1">
        <f t="shared" si="3"/>
        <v>356.67</v>
      </c>
    </row>
    <row r="90" spans="1:29" x14ac:dyDescent="0.25">
      <c r="A90" s="1">
        <v>83</v>
      </c>
      <c r="B90" s="1" t="s">
        <v>261</v>
      </c>
      <c r="C90" s="2" t="s">
        <v>1010</v>
      </c>
      <c r="D90" s="2" t="s">
        <v>814</v>
      </c>
      <c r="E90" s="1" t="s">
        <v>1011</v>
      </c>
      <c r="F90" s="1" t="s">
        <v>800</v>
      </c>
      <c r="G90" s="1">
        <v>2</v>
      </c>
      <c r="H90" s="2" t="s">
        <v>1008</v>
      </c>
      <c r="I90" s="2" t="s">
        <v>22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f t="shared" si="2"/>
        <v>0</v>
      </c>
      <c r="AB90" s="1">
        <v>0</v>
      </c>
      <c r="AC90" s="1">
        <f t="shared" si="3"/>
        <v>0</v>
      </c>
    </row>
    <row r="91" spans="1:29" x14ac:dyDescent="0.25">
      <c r="A91" s="1">
        <v>84</v>
      </c>
      <c r="B91" s="1" t="s">
        <v>752</v>
      </c>
      <c r="C91" s="2" t="s">
        <v>843</v>
      </c>
      <c r="D91" s="2" t="s">
        <v>1012</v>
      </c>
      <c r="E91" s="1" t="s">
        <v>1013</v>
      </c>
      <c r="F91" s="1" t="s">
        <v>792</v>
      </c>
      <c r="G91" s="1">
        <v>2</v>
      </c>
      <c r="H91" s="2" t="s">
        <v>1008</v>
      </c>
      <c r="I91" s="2" t="s">
        <v>22</v>
      </c>
      <c r="J91" s="1">
        <v>0</v>
      </c>
      <c r="K91" s="1">
        <v>0</v>
      </c>
      <c r="L91" s="1">
        <v>75</v>
      </c>
      <c r="M91" s="1">
        <v>1</v>
      </c>
      <c r="N91" s="1">
        <v>0</v>
      </c>
      <c r="O91" s="1">
        <v>0</v>
      </c>
      <c r="P91" s="1">
        <v>42.86</v>
      </c>
      <c r="Q91" s="1">
        <v>1</v>
      </c>
      <c r="R91" s="1">
        <v>0</v>
      </c>
      <c r="S91" s="1">
        <v>0</v>
      </c>
      <c r="T91" s="1">
        <v>0</v>
      </c>
      <c r="U91" s="1">
        <v>0</v>
      </c>
      <c r="V91" s="1">
        <f>250/2</f>
        <v>125</v>
      </c>
      <c r="W91" s="1">
        <v>1</v>
      </c>
      <c r="X91" s="1">
        <v>15</v>
      </c>
      <c r="Y91" s="1">
        <v>0</v>
      </c>
      <c r="Z91" s="1">
        <f>500/7</f>
        <v>71.428571428571431</v>
      </c>
      <c r="AA91" s="1">
        <f t="shared" si="2"/>
        <v>329.28857142857146</v>
      </c>
      <c r="AB91" s="1">
        <v>1027.97</v>
      </c>
      <c r="AC91" s="1">
        <f t="shared" si="3"/>
        <v>1357.2585714285715</v>
      </c>
    </row>
    <row r="92" spans="1:29" x14ac:dyDescent="0.25">
      <c r="A92" s="1">
        <v>85</v>
      </c>
      <c r="B92" s="1" t="s">
        <v>578</v>
      </c>
      <c r="C92" s="2" t="s">
        <v>1014</v>
      </c>
      <c r="D92" s="2" t="s">
        <v>1015</v>
      </c>
      <c r="E92" s="1" t="s">
        <v>1016</v>
      </c>
      <c r="F92" s="1" t="s">
        <v>792</v>
      </c>
      <c r="G92" s="1">
        <v>2</v>
      </c>
      <c r="H92" s="2" t="s">
        <v>1008</v>
      </c>
      <c r="I92" s="2" t="s">
        <v>22</v>
      </c>
      <c r="J92" s="1">
        <v>0</v>
      </c>
      <c r="K92" s="1">
        <v>0</v>
      </c>
      <c r="L92" s="1">
        <v>0</v>
      </c>
      <c r="M92" s="1">
        <v>0</v>
      </c>
      <c r="N92" s="1">
        <v>243.5</v>
      </c>
      <c r="O92" s="1">
        <v>3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100</v>
      </c>
      <c r="W92" s="1">
        <v>1</v>
      </c>
      <c r="X92" s="1">
        <v>0</v>
      </c>
      <c r="Y92" s="1">
        <v>30</v>
      </c>
      <c r="Z92" s="1">
        <v>0</v>
      </c>
      <c r="AA92" s="1">
        <f t="shared" si="2"/>
        <v>373.5</v>
      </c>
      <c r="AB92" s="1">
        <v>591.25</v>
      </c>
      <c r="AC92" s="1">
        <f t="shared" si="3"/>
        <v>964.75</v>
      </c>
    </row>
    <row r="93" spans="1:29" x14ac:dyDescent="0.25">
      <c r="A93" s="1">
        <v>86</v>
      </c>
      <c r="B93" s="1" t="s">
        <v>166</v>
      </c>
      <c r="C93" s="2" t="s">
        <v>1017</v>
      </c>
      <c r="D93" s="2" t="s">
        <v>861</v>
      </c>
      <c r="E93" s="1" t="s">
        <v>1018</v>
      </c>
      <c r="F93" s="1" t="s">
        <v>792</v>
      </c>
      <c r="G93" s="1">
        <v>2</v>
      </c>
      <c r="H93" s="2" t="s">
        <v>1008</v>
      </c>
      <c r="I93" s="2" t="s">
        <v>22</v>
      </c>
      <c r="J93" s="1">
        <v>200</v>
      </c>
      <c r="K93" s="1">
        <v>2</v>
      </c>
      <c r="L93" s="1">
        <v>50</v>
      </c>
      <c r="M93" s="1">
        <v>1</v>
      </c>
      <c r="N93" s="1">
        <v>50</v>
      </c>
      <c r="O93" s="1">
        <v>1</v>
      </c>
      <c r="P93" s="1">
        <f>250/3</f>
        <v>83.333333333333329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f>250/2</f>
        <v>125</v>
      </c>
      <c r="W93" s="1">
        <v>1</v>
      </c>
      <c r="X93" s="1">
        <v>0</v>
      </c>
      <c r="Y93" s="1">
        <v>0</v>
      </c>
      <c r="Z93" s="1">
        <v>0</v>
      </c>
      <c r="AA93" s="1">
        <f t="shared" si="2"/>
        <v>508.33333333333331</v>
      </c>
      <c r="AB93" s="1">
        <v>404.17</v>
      </c>
      <c r="AC93" s="1">
        <f t="shared" si="3"/>
        <v>912.50333333333333</v>
      </c>
    </row>
    <row r="94" spans="1:29" x14ac:dyDescent="0.25">
      <c r="A94" s="1">
        <v>87</v>
      </c>
      <c r="B94" s="1" t="s">
        <v>201</v>
      </c>
      <c r="C94" s="2" t="s">
        <v>1019</v>
      </c>
      <c r="D94" s="2" t="s">
        <v>893</v>
      </c>
      <c r="E94" s="1" t="s">
        <v>1020</v>
      </c>
      <c r="F94" s="1" t="s">
        <v>792</v>
      </c>
      <c r="G94" s="1">
        <v>2</v>
      </c>
      <c r="H94" s="2" t="s">
        <v>1008</v>
      </c>
      <c r="I94" s="2" t="s">
        <v>22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f t="shared" si="2"/>
        <v>0</v>
      </c>
      <c r="AB94" s="1">
        <v>125</v>
      </c>
      <c r="AC94" s="1">
        <f t="shared" si="3"/>
        <v>125</v>
      </c>
    </row>
    <row r="95" spans="1:29" x14ac:dyDescent="0.25">
      <c r="A95" s="1">
        <v>88</v>
      </c>
      <c r="B95" s="1" t="s">
        <v>396</v>
      </c>
      <c r="C95" s="2" t="s">
        <v>1021</v>
      </c>
      <c r="D95" s="2" t="s">
        <v>1022</v>
      </c>
      <c r="E95" s="1" t="s">
        <v>1023</v>
      </c>
      <c r="F95" s="1" t="s">
        <v>800</v>
      </c>
      <c r="G95" s="1">
        <v>2</v>
      </c>
      <c r="H95" s="2" t="s">
        <v>1008</v>
      </c>
      <c r="I95" s="2" t="s">
        <v>22</v>
      </c>
      <c r="J95" s="1">
        <v>0</v>
      </c>
      <c r="K95" s="1">
        <v>0</v>
      </c>
      <c r="L95" s="1">
        <v>0</v>
      </c>
      <c r="M95" s="1">
        <v>0</v>
      </c>
      <c r="N95" s="1">
        <v>25</v>
      </c>
      <c r="O95" s="1">
        <v>1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f t="shared" si="2"/>
        <v>25</v>
      </c>
      <c r="AB95" s="1">
        <v>25</v>
      </c>
      <c r="AC95" s="1">
        <f t="shared" si="3"/>
        <v>50</v>
      </c>
    </row>
    <row r="96" spans="1:29" x14ac:dyDescent="0.25">
      <c r="A96" s="1">
        <v>89</v>
      </c>
      <c r="B96" s="1" t="s">
        <v>174</v>
      </c>
      <c r="C96" s="2" t="s">
        <v>1024</v>
      </c>
      <c r="D96" s="2" t="s">
        <v>940</v>
      </c>
      <c r="E96" s="1" t="s">
        <v>1025</v>
      </c>
      <c r="F96" s="1" t="s">
        <v>792</v>
      </c>
      <c r="G96" s="1">
        <v>2</v>
      </c>
      <c r="H96" s="2" t="s">
        <v>1008</v>
      </c>
      <c r="I96" s="2" t="s">
        <v>22</v>
      </c>
      <c r="J96" s="1">
        <v>15</v>
      </c>
      <c r="K96" s="1">
        <v>1</v>
      </c>
      <c r="L96" s="1">
        <v>0</v>
      </c>
      <c r="M96" s="1">
        <v>0</v>
      </c>
      <c r="N96" s="1">
        <v>181.25</v>
      </c>
      <c r="O96" s="1">
        <v>2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75</v>
      </c>
      <c r="AA96" s="1">
        <f t="shared" si="2"/>
        <v>271.25</v>
      </c>
      <c r="AB96" s="1">
        <v>112.5</v>
      </c>
      <c r="AC96" s="1">
        <f t="shared" si="3"/>
        <v>383.75</v>
      </c>
    </row>
    <row r="97" spans="1:29" x14ac:dyDescent="0.25">
      <c r="A97" s="1">
        <v>90</v>
      </c>
      <c r="B97" s="1" t="s">
        <v>518</v>
      </c>
      <c r="C97" s="2" t="s">
        <v>810</v>
      </c>
      <c r="D97" s="2" t="s">
        <v>1026</v>
      </c>
      <c r="E97" s="1" t="s">
        <v>1027</v>
      </c>
      <c r="F97" s="1" t="s">
        <v>800</v>
      </c>
      <c r="G97" s="1">
        <v>2</v>
      </c>
      <c r="H97" s="2" t="s">
        <v>1008</v>
      </c>
      <c r="I97" s="2" t="s">
        <v>22</v>
      </c>
      <c r="J97" s="1">
        <v>100</v>
      </c>
      <c r="K97" s="1">
        <v>1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f t="shared" si="2"/>
        <v>100</v>
      </c>
      <c r="AB97" s="1">
        <v>329.75</v>
      </c>
      <c r="AC97" s="1">
        <f t="shared" si="3"/>
        <v>429.75</v>
      </c>
    </row>
    <row r="98" spans="1:29" x14ac:dyDescent="0.25">
      <c r="A98" s="1">
        <v>91</v>
      </c>
      <c r="B98" s="1" t="s">
        <v>350</v>
      </c>
      <c r="C98" s="2" t="s">
        <v>1028</v>
      </c>
      <c r="D98" s="2" t="s">
        <v>1029</v>
      </c>
      <c r="E98" s="1" t="s">
        <v>1030</v>
      </c>
      <c r="F98" s="1" t="s">
        <v>792</v>
      </c>
      <c r="G98" s="1">
        <v>2</v>
      </c>
      <c r="H98" s="2" t="s">
        <v>1008</v>
      </c>
      <c r="I98" s="2" t="s">
        <v>22</v>
      </c>
      <c r="J98" s="1">
        <v>0</v>
      </c>
      <c r="K98" s="1">
        <v>0</v>
      </c>
      <c r="L98" s="1">
        <v>0</v>
      </c>
      <c r="M98" s="1">
        <v>0</v>
      </c>
      <c r="N98" s="1">
        <v>25</v>
      </c>
      <c r="O98" s="1">
        <v>1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f t="shared" si="2"/>
        <v>25</v>
      </c>
      <c r="AB98" s="1">
        <v>25</v>
      </c>
      <c r="AC98" s="1">
        <f t="shared" si="3"/>
        <v>50</v>
      </c>
    </row>
    <row r="99" spans="1:29" x14ac:dyDescent="0.25">
      <c r="A99" s="1">
        <v>92</v>
      </c>
      <c r="B99" s="1" t="s">
        <v>93</v>
      </c>
      <c r="C99" s="2" t="s">
        <v>1031</v>
      </c>
      <c r="D99" s="2" t="s">
        <v>1032</v>
      </c>
      <c r="E99" s="1" t="s">
        <v>1033</v>
      </c>
      <c r="F99" s="1" t="s">
        <v>800</v>
      </c>
      <c r="G99" s="1">
        <v>2</v>
      </c>
      <c r="H99" s="2" t="s">
        <v>1008</v>
      </c>
      <c r="I99" s="2" t="s">
        <v>22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f t="shared" si="2"/>
        <v>0</v>
      </c>
      <c r="AB99" s="1">
        <v>0</v>
      </c>
      <c r="AC99" s="1">
        <f t="shared" si="3"/>
        <v>0</v>
      </c>
    </row>
    <row r="100" spans="1:29" x14ac:dyDescent="0.25">
      <c r="A100" s="1">
        <v>93</v>
      </c>
      <c r="B100" s="1" t="s">
        <v>675</v>
      </c>
      <c r="C100" s="2" t="s">
        <v>1034</v>
      </c>
      <c r="D100" s="2" t="s">
        <v>1032</v>
      </c>
      <c r="E100" s="1" t="s">
        <v>1035</v>
      </c>
      <c r="F100" s="1" t="s">
        <v>792</v>
      </c>
      <c r="G100" s="1">
        <v>2</v>
      </c>
      <c r="H100" s="2" t="s">
        <v>1008</v>
      </c>
      <c r="I100" s="2" t="s">
        <v>22</v>
      </c>
      <c r="J100" s="1">
        <v>350</v>
      </c>
      <c r="K100" s="1">
        <v>2</v>
      </c>
      <c r="L100" s="1">
        <v>0</v>
      </c>
      <c r="M100" s="1">
        <v>0</v>
      </c>
      <c r="N100" s="1">
        <v>142.71</v>
      </c>
      <c r="O100" s="1">
        <v>3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60</v>
      </c>
      <c r="Y100" s="1">
        <v>0</v>
      </c>
      <c r="Z100" s="1">
        <v>0</v>
      </c>
      <c r="AA100" s="1">
        <f t="shared" si="2"/>
        <v>552.71</v>
      </c>
      <c r="AB100" s="1">
        <v>626.03499999999997</v>
      </c>
      <c r="AC100" s="1">
        <f t="shared" si="3"/>
        <v>1178.7449999999999</v>
      </c>
    </row>
    <row r="101" spans="1:29" x14ac:dyDescent="0.25">
      <c r="A101" s="1">
        <v>94</v>
      </c>
      <c r="B101" s="1" t="s">
        <v>104</v>
      </c>
      <c r="C101" s="2" t="s">
        <v>1036</v>
      </c>
      <c r="D101" s="2" t="s">
        <v>1037</v>
      </c>
      <c r="E101" s="1" t="s">
        <v>1038</v>
      </c>
      <c r="F101" s="1" t="s">
        <v>792</v>
      </c>
      <c r="G101" s="1">
        <v>2</v>
      </c>
      <c r="H101" s="2" t="s">
        <v>1039</v>
      </c>
      <c r="I101" s="2" t="s">
        <v>22</v>
      </c>
      <c r="J101" s="1">
        <v>200</v>
      </c>
      <c r="K101" s="1">
        <v>1</v>
      </c>
      <c r="L101" s="1">
        <v>0</v>
      </c>
      <c r="M101" s="1">
        <v>0</v>
      </c>
      <c r="N101" s="1">
        <v>37.5</v>
      </c>
      <c r="O101" s="1">
        <v>1</v>
      </c>
      <c r="P101" s="1">
        <v>42.86</v>
      </c>
      <c r="Q101" s="1">
        <v>1</v>
      </c>
      <c r="R101" s="1">
        <v>0</v>
      </c>
      <c r="S101" s="1">
        <v>90</v>
      </c>
      <c r="T101" s="1">
        <v>2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f>500/7</f>
        <v>71.428571428571431</v>
      </c>
      <c r="AA101" s="1">
        <f t="shared" si="2"/>
        <v>441.78857142857146</v>
      </c>
      <c r="AB101" s="1">
        <v>716.57999999999993</v>
      </c>
      <c r="AC101" s="1">
        <f t="shared" si="3"/>
        <v>1158.3685714285714</v>
      </c>
    </row>
    <row r="102" spans="1:29" x14ac:dyDescent="0.25">
      <c r="A102" s="1">
        <v>95</v>
      </c>
      <c r="B102" s="1" t="s">
        <v>103</v>
      </c>
      <c r="C102" s="2" t="s">
        <v>1040</v>
      </c>
      <c r="D102" s="2" t="s">
        <v>1041</v>
      </c>
      <c r="E102" s="1" t="s">
        <v>1042</v>
      </c>
      <c r="F102" s="1" t="s">
        <v>792</v>
      </c>
      <c r="G102" s="1">
        <v>2</v>
      </c>
      <c r="H102" s="2" t="s">
        <v>1039</v>
      </c>
      <c r="I102" s="2" t="s">
        <v>22</v>
      </c>
      <c r="J102" s="1">
        <v>0</v>
      </c>
      <c r="K102" s="1">
        <v>0</v>
      </c>
      <c r="L102" s="1">
        <v>0</v>
      </c>
      <c r="M102" s="1">
        <v>0</v>
      </c>
      <c r="N102" s="1">
        <v>243.75</v>
      </c>
      <c r="O102" s="1">
        <v>3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f t="shared" si="2"/>
        <v>243.75</v>
      </c>
      <c r="AB102" s="1">
        <v>200</v>
      </c>
      <c r="AC102" s="1">
        <f t="shared" si="3"/>
        <v>443.75</v>
      </c>
    </row>
    <row r="103" spans="1:29" x14ac:dyDescent="0.25">
      <c r="A103" s="1">
        <v>96</v>
      </c>
      <c r="B103" s="1" t="s">
        <v>294</v>
      </c>
      <c r="C103" s="2" t="s">
        <v>1043</v>
      </c>
      <c r="D103" s="2" t="s">
        <v>1044</v>
      </c>
      <c r="E103" s="1" t="s">
        <v>1045</v>
      </c>
      <c r="F103" s="1" t="s">
        <v>792</v>
      </c>
      <c r="G103" s="1">
        <v>2</v>
      </c>
      <c r="H103" s="2" t="s">
        <v>1039</v>
      </c>
      <c r="I103" s="2" t="s">
        <v>22</v>
      </c>
      <c r="J103" s="1">
        <v>100</v>
      </c>
      <c r="K103" s="1">
        <v>1</v>
      </c>
      <c r="L103" s="1">
        <v>0</v>
      </c>
      <c r="M103" s="1">
        <v>0</v>
      </c>
      <c r="N103" s="1">
        <v>81.25</v>
      </c>
      <c r="O103" s="1">
        <v>1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f t="shared" si="2"/>
        <v>181.25</v>
      </c>
      <c r="AB103" s="1">
        <v>81.25</v>
      </c>
      <c r="AC103" s="1">
        <f t="shared" si="3"/>
        <v>262.5</v>
      </c>
    </row>
    <row r="104" spans="1:29" x14ac:dyDescent="0.25">
      <c r="A104" s="1">
        <v>97</v>
      </c>
      <c r="B104" s="1" t="s">
        <v>323</v>
      </c>
      <c r="C104" s="2" t="s">
        <v>1046</v>
      </c>
      <c r="D104" s="2" t="s">
        <v>1047</v>
      </c>
      <c r="E104" s="1" t="s">
        <v>1048</v>
      </c>
      <c r="F104" s="1" t="s">
        <v>792</v>
      </c>
      <c r="G104" s="1">
        <v>2</v>
      </c>
      <c r="H104" s="2" t="s">
        <v>1039</v>
      </c>
      <c r="I104" s="2" t="s">
        <v>22</v>
      </c>
      <c r="J104" s="1">
        <v>100</v>
      </c>
      <c r="K104" s="1">
        <v>1</v>
      </c>
      <c r="L104" s="1">
        <v>275</v>
      </c>
      <c r="M104" s="1">
        <v>3</v>
      </c>
      <c r="N104" s="1">
        <v>187.5</v>
      </c>
      <c r="O104" s="1">
        <v>4</v>
      </c>
      <c r="P104" s="1">
        <v>0</v>
      </c>
      <c r="Q104" s="1">
        <v>0</v>
      </c>
      <c r="R104" s="1">
        <v>0</v>
      </c>
      <c r="S104" s="1">
        <v>60</v>
      </c>
      <c r="T104" s="1">
        <v>1</v>
      </c>
      <c r="U104" s="1">
        <v>0</v>
      </c>
      <c r="V104" s="1">
        <v>0</v>
      </c>
      <c r="W104" s="1">
        <v>0</v>
      </c>
      <c r="X104" s="1">
        <v>30</v>
      </c>
      <c r="Y104" s="1">
        <v>0</v>
      </c>
      <c r="Z104" s="1">
        <f>500/7+75</f>
        <v>146.42857142857144</v>
      </c>
      <c r="AA104" s="1">
        <f t="shared" si="2"/>
        <v>798.92857142857144</v>
      </c>
      <c r="AB104" s="1">
        <v>736.13</v>
      </c>
      <c r="AC104" s="1">
        <f t="shared" si="3"/>
        <v>1535.0585714285714</v>
      </c>
    </row>
    <row r="105" spans="1:29" x14ac:dyDescent="0.25">
      <c r="A105" s="1">
        <v>98</v>
      </c>
      <c r="B105" s="1" t="s">
        <v>165</v>
      </c>
      <c r="C105" s="2" t="s">
        <v>1049</v>
      </c>
      <c r="D105" s="2" t="s">
        <v>1050</v>
      </c>
      <c r="E105" s="1" t="s">
        <v>1051</v>
      </c>
      <c r="F105" s="1" t="s">
        <v>792</v>
      </c>
      <c r="G105" s="1">
        <v>2</v>
      </c>
      <c r="H105" s="2" t="s">
        <v>1039</v>
      </c>
      <c r="I105" s="2" t="s">
        <v>22</v>
      </c>
      <c r="J105" s="1">
        <v>0</v>
      </c>
      <c r="K105" s="1">
        <v>0</v>
      </c>
      <c r="L105" s="1">
        <v>0</v>
      </c>
      <c r="M105" s="1">
        <v>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60</v>
      </c>
      <c r="T105" s="1">
        <v>1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f>500/7</f>
        <v>71.428571428571431</v>
      </c>
      <c r="AA105" s="1">
        <f t="shared" si="2"/>
        <v>131.42857142857144</v>
      </c>
      <c r="AB105" s="1">
        <v>411.41999999999996</v>
      </c>
      <c r="AC105" s="1">
        <f t="shared" si="3"/>
        <v>542.8485714285714</v>
      </c>
    </row>
    <row r="106" spans="1:29" x14ac:dyDescent="0.25">
      <c r="A106" s="1">
        <v>99</v>
      </c>
      <c r="B106" s="1" t="s">
        <v>114</v>
      </c>
      <c r="C106" s="2" t="s">
        <v>903</v>
      </c>
      <c r="D106" s="2" t="s">
        <v>1052</v>
      </c>
      <c r="E106" s="1" t="s">
        <v>1053</v>
      </c>
      <c r="F106" s="1" t="s">
        <v>800</v>
      </c>
      <c r="G106" s="1">
        <v>2</v>
      </c>
      <c r="H106" s="2" t="s">
        <v>1039</v>
      </c>
      <c r="I106" s="2" t="s">
        <v>22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f t="shared" si="2"/>
        <v>0</v>
      </c>
      <c r="AB106" s="1">
        <v>185.71</v>
      </c>
      <c r="AC106" s="1">
        <f t="shared" si="3"/>
        <v>185.71</v>
      </c>
    </row>
    <row r="107" spans="1:29" x14ac:dyDescent="0.25">
      <c r="A107" s="1">
        <v>100</v>
      </c>
      <c r="B107" s="1" t="s">
        <v>73</v>
      </c>
      <c r="C107" s="2" t="s">
        <v>1054</v>
      </c>
      <c r="D107" s="2" t="s">
        <v>1047</v>
      </c>
      <c r="E107" s="1" t="s">
        <v>1055</v>
      </c>
      <c r="F107" s="1" t="s">
        <v>792</v>
      </c>
      <c r="G107" s="1">
        <v>2</v>
      </c>
      <c r="H107" s="2" t="s">
        <v>1039</v>
      </c>
      <c r="I107" s="2" t="s">
        <v>22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f t="shared" si="2"/>
        <v>0</v>
      </c>
      <c r="AB107" s="1">
        <v>0</v>
      </c>
      <c r="AC107" s="1">
        <f t="shared" si="3"/>
        <v>0</v>
      </c>
    </row>
    <row r="108" spans="1:29" ht="16.5" customHeight="1" x14ac:dyDescent="0.25">
      <c r="A108" s="1">
        <v>101</v>
      </c>
      <c r="B108" s="1" t="s">
        <v>647</v>
      </c>
      <c r="C108" s="2" t="s">
        <v>1056</v>
      </c>
      <c r="D108" s="2" t="s">
        <v>816</v>
      </c>
      <c r="E108" s="1" t="s">
        <v>1057</v>
      </c>
      <c r="F108" s="1" t="s">
        <v>792</v>
      </c>
      <c r="G108" s="1">
        <v>2</v>
      </c>
      <c r="H108" s="2" t="s">
        <v>1039</v>
      </c>
      <c r="I108" s="2" t="s">
        <v>22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125</v>
      </c>
      <c r="Q108" s="1">
        <v>1</v>
      </c>
      <c r="R108" s="1">
        <v>0</v>
      </c>
      <c r="S108" s="1">
        <v>0</v>
      </c>
      <c r="T108" s="1">
        <v>0</v>
      </c>
      <c r="U108" s="1">
        <v>0</v>
      </c>
      <c r="V108" s="1">
        <v>183.33</v>
      </c>
      <c r="W108" s="1">
        <v>2</v>
      </c>
      <c r="X108" s="1">
        <v>0</v>
      </c>
      <c r="Y108" s="1">
        <v>0</v>
      </c>
      <c r="Z108" s="1">
        <v>0</v>
      </c>
      <c r="AA108" s="1">
        <f t="shared" si="2"/>
        <v>308.33000000000004</v>
      </c>
      <c r="AB108" s="1">
        <v>62.5</v>
      </c>
      <c r="AC108" s="1">
        <f t="shared" si="3"/>
        <v>370.83000000000004</v>
      </c>
    </row>
    <row r="109" spans="1:29" x14ac:dyDescent="0.25">
      <c r="A109" s="1">
        <v>102</v>
      </c>
      <c r="B109" s="1" t="s">
        <v>516</v>
      </c>
      <c r="C109" s="2" t="s">
        <v>1058</v>
      </c>
      <c r="D109" s="1" t="s">
        <v>986</v>
      </c>
      <c r="E109" s="1" t="s">
        <v>1059</v>
      </c>
      <c r="F109" s="1" t="s">
        <v>800</v>
      </c>
      <c r="G109" s="1">
        <v>2</v>
      </c>
      <c r="H109" s="2" t="s">
        <v>1060</v>
      </c>
      <c r="I109" s="2" t="s">
        <v>22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f t="shared" si="2"/>
        <v>0</v>
      </c>
      <c r="AB109" s="1">
        <v>100</v>
      </c>
      <c r="AC109" s="1">
        <f t="shared" si="3"/>
        <v>100</v>
      </c>
    </row>
    <row r="110" spans="1:29" x14ac:dyDescent="0.25">
      <c r="A110" s="1">
        <v>103</v>
      </c>
      <c r="B110" s="1" t="s">
        <v>468</v>
      </c>
      <c r="C110" s="2" t="s">
        <v>810</v>
      </c>
      <c r="D110" s="2" t="s">
        <v>1061</v>
      </c>
      <c r="E110" s="1" t="s">
        <v>1062</v>
      </c>
      <c r="F110" s="1" t="s">
        <v>800</v>
      </c>
      <c r="G110" s="1">
        <v>2</v>
      </c>
      <c r="H110" s="2" t="s">
        <v>1060</v>
      </c>
      <c r="I110" s="2" t="s">
        <v>22</v>
      </c>
      <c r="J110" s="1">
        <v>0</v>
      </c>
      <c r="K110" s="1">
        <v>0</v>
      </c>
      <c r="L110" s="1">
        <v>0</v>
      </c>
      <c r="M110" s="1">
        <v>0</v>
      </c>
      <c r="N110" s="1">
        <v>100</v>
      </c>
      <c r="O110" s="1">
        <v>2</v>
      </c>
      <c r="P110" s="1">
        <v>125</v>
      </c>
      <c r="Q110" s="1">
        <v>1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f t="shared" si="2"/>
        <v>225</v>
      </c>
      <c r="AB110" s="1">
        <v>175</v>
      </c>
      <c r="AC110" s="1">
        <f t="shared" si="3"/>
        <v>400</v>
      </c>
    </row>
    <row r="111" spans="1:29" x14ac:dyDescent="0.25">
      <c r="A111" s="1">
        <v>104</v>
      </c>
      <c r="B111" s="1" t="s">
        <v>156</v>
      </c>
      <c r="C111" s="2" t="s">
        <v>1063</v>
      </c>
      <c r="D111" s="2" t="s">
        <v>1064</v>
      </c>
      <c r="E111" s="1" t="s">
        <v>969</v>
      </c>
      <c r="F111" s="1" t="s">
        <v>800</v>
      </c>
      <c r="G111" s="1">
        <v>2</v>
      </c>
      <c r="H111" s="2" t="s">
        <v>1060</v>
      </c>
      <c r="I111" s="2" t="s">
        <v>22</v>
      </c>
      <c r="J111" s="1">
        <v>0</v>
      </c>
      <c r="K111" s="1">
        <v>0</v>
      </c>
      <c r="L111" s="1">
        <v>0</v>
      </c>
      <c r="M111" s="1">
        <v>0</v>
      </c>
      <c r="N111" s="1">
        <v>100</v>
      </c>
      <c r="O111" s="1">
        <v>2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f t="shared" si="2"/>
        <v>100</v>
      </c>
      <c r="AB111" s="1">
        <v>100</v>
      </c>
      <c r="AC111" s="1">
        <f t="shared" si="3"/>
        <v>200</v>
      </c>
    </row>
    <row r="112" spans="1:29" x14ac:dyDescent="0.25">
      <c r="A112" s="1">
        <v>105</v>
      </c>
      <c r="B112" s="1" t="s">
        <v>517</v>
      </c>
      <c r="C112" s="2" t="s">
        <v>810</v>
      </c>
      <c r="D112" s="1" t="s">
        <v>1065</v>
      </c>
      <c r="E112" s="1" t="s">
        <v>1066</v>
      </c>
      <c r="F112" s="1" t="s">
        <v>800</v>
      </c>
      <c r="G112" s="1">
        <v>2</v>
      </c>
      <c r="H112" s="2" t="s">
        <v>1060</v>
      </c>
      <c r="I112" s="2" t="s">
        <v>22</v>
      </c>
      <c r="J112" s="1">
        <v>115</v>
      </c>
      <c r="K112" s="1">
        <v>2</v>
      </c>
      <c r="L112" s="1">
        <v>125</v>
      </c>
      <c r="M112" s="1">
        <v>2</v>
      </c>
      <c r="N112" s="1">
        <v>0</v>
      </c>
      <c r="O112" s="1">
        <v>0</v>
      </c>
      <c r="P112" s="1">
        <v>125</v>
      </c>
      <c r="Q112" s="1">
        <v>1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f>500/7</f>
        <v>71.428571428571431</v>
      </c>
      <c r="AA112" s="1">
        <f t="shared" si="2"/>
        <v>436.42857142857144</v>
      </c>
      <c r="AB112" s="1">
        <v>271.95999999999998</v>
      </c>
      <c r="AC112" s="1">
        <f t="shared" si="3"/>
        <v>708.38857142857137</v>
      </c>
    </row>
    <row r="113" spans="1:29" x14ac:dyDescent="0.25">
      <c r="A113" s="1">
        <v>106</v>
      </c>
      <c r="B113" s="1" t="s">
        <v>667</v>
      </c>
      <c r="C113" s="2" t="s">
        <v>1067</v>
      </c>
      <c r="D113" s="2" t="s">
        <v>901</v>
      </c>
      <c r="E113" s="1" t="s">
        <v>1068</v>
      </c>
      <c r="F113" s="1" t="s">
        <v>800</v>
      </c>
      <c r="G113" s="1">
        <v>2</v>
      </c>
      <c r="H113" s="2" t="s">
        <v>1060</v>
      </c>
      <c r="I113" s="2" t="s">
        <v>22</v>
      </c>
      <c r="J113" s="1">
        <v>100</v>
      </c>
      <c r="K113" s="1">
        <v>1</v>
      </c>
      <c r="L113" s="1">
        <v>0</v>
      </c>
      <c r="M113" s="1">
        <v>0</v>
      </c>
      <c r="N113" s="1">
        <v>81.25</v>
      </c>
      <c r="O113" s="1">
        <v>1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f t="shared" si="2"/>
        <v>181.25</v>
      </c>
      <c r="AB113" s="1">
        <v>162.5</v>
      </c>
      <c r="AC113" s="1">
        <f t="shared" si="3"/>
        <v>343.75</v>
      </c>
    </row>
    <row r="114" spans="1:29" x14ac:dyDescent="0.25">
      <c r="A114" s="1">
        <v>107</v>
      </c>
      <c r="B114" s="1" t="s">
        <v>514</v>
      </c>
      <c r="C114" s="2" t="s">
        <v>513</v>
      </c>
      <c r="D114" s="2" t="s">
        <v>1069</v>
      </c>
      <c r="E114" s="1" t="s">
        <v>1070</v>
      </c>
      <c r="F114" s="1" t="s">
        <v>800</v>
      </c>
      <c r="G114" s="1">
        <v>2</v>
      </c>
      <c r="H114" s="2" t="s">
        <v>1071</v>
      </c>
      <c r="I114" s="2" t="s">
        <v>22</v>
      </c>
      <c r="J114" s="1">
        <v>0</v>
      </c>
      <c r="K114" s="1">
        <v>0</v>
      </c>
      <c r="L114" s="1">
        <v>0</v>
      </c>
      <c r="M114" s="1">
        <v>0</v>
      </c>
      <c r="N114" s="1">
        <v>79.165000000000006</v>
      </c>
      <c r="O114" s="1">
        <v>2</v>
      </c>
      <c r="P114" s="1">
        <v>0</v>
      </c>
      <c r="Q114" s="1">
        <v>0</v>
      </c>
      <c r="R114" s="1">
        <v>0</v>
      </c>
      <c r="S114" s="1">
        <v>180</v>
      </c>
      <c r="T114" s="1">
        <v>1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f t="shared" si="2"/>
        <v>259.16500000000002</v>
      </c>
      <c r="AB114" s="1">
        <v>1312.4949999999999</v>
      </c>
      <c r="AC114" s="1">
        <f t="shared" si="3"/>
        <v>1571.6599999999999</v>
      </c>
    </row>
    <row r="115" spans="1:29" x14ac:dyDescent="0.25">
      <c r="A115" s="1">
        <v>108</v>
      </c>
      <c r="B115" s="1" t="s">
        <v>36</v>
      </c>
      <c r="C115" s="2" t="s">
        <v>1072</v>
      </c>
      <c r="D115" s="2" t="s">
        <v>940</v>
      </c>
      <c r="E115" s="1" t="s">
        <v>1073</v>
      </c>
      <c r="F115" s="1" t="s">
        <v>792</v>
      </c>
      <c r="G115" s="1">
        <v>2</v>
      </c>
      <c r="H115" s="2" t="s">
        <v>1071</v>
      </c>
      <c r="I115" s="2" t="s">
        <v>22</v>
      </c>
      <c r="J115" s="1">
        <v>150</v>
      </c>
      <c r="K115" s="1">
        <v>1</v>
      </c>
      <c r="L115" s="1">
        <v>50</v>
      </c>
      <c r="M115" s="1">
        <v>1</v>
      </c>
      <c r="N115" s="1">
        <f>81.25*4</f>
        <v>325</v>
      </c>
      <c r="O115" s="1">
        <v>4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f t="shared" si="2"/>
        <v>525</v>
      </c>
      <c r="AB115" s="1">
        <v>79.165000000000006</v>
      </c>
      <c r="AC115" s="1">
        <f t="shared" si="3"/>
        <v>604.16499999999996</v>
      </c>
    </row>
    <row r="116" spans="1:29" x14ac:dyDescent="0.25">
      <c r="A116" s="1">
        <v>109</v>
      </c>
      <c r="B116" s="1" t="s">
        <v>56</v>
      </c>
      <c r="C116" s="2" t="s">
        <v>1005</v>
      </c>
      <c r="D116" s="2" t="s">
        <v>1074</v>
      </c>
      <c r="E116" s="1" t="s">
        <v>1075</v>
      </c>
      <c r="F116" s="1" t="s">
        <v>792</v>
      </c>
      <c r="G116" s="1">
        <v>2</v>
      </c>
      <c r="H116" s="2" t="s">
        <v>1071</v>
      </c>
      <c r="I116" s="2" t="s">
        <v>22</v>
      </c>
      <c r="J116" s="1">
        <v>0</v>
      </c>
      <c r="K116" s="1">
        <v>0</v>
      </c>
      <c r="L116" s="1">
        <v>0</v>
      </c>
      <c r="M116" s="1">
        <v>0</v>
      </c>
      <c r="N116" s="1">
        <f>81.25+25</f>
        <v>106.25</v>
      </c>
      <c r="O116" s="1">
        <v>2</v>
      </c>
      <c r="P116" s="1">
        <v>0</v>
      </c>
      <c r="Q116" s="1">
        <v>0</v>
      </c>
      <c r="R116" s="1">
        <v>0</v>
      </c>
      <c r="S116" s="1">
        <v>120</v>
      </c>
      <c r="T116" s="1">
        <v>1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f t="shared" si="2"/>
        <v>226.25</v>
      </c>
      <c r="AB116" s="1">
        <v>25</v>
      </c>
      <c r="AC116" s="1">
        <f t="shared" si="3"/>
        <v>251.25</v>
      </c>
    </row>
    <row r="117" spans="1:29" x14ac:dyDescent="0.25">
      <c r="A117" s="1">
        <v>110</v>
      </c>
      <c r="B117" s="1" t="s">
        <v>243</v>
      </c>
      <c r="C117" s="2" t="s">
        <v>1076</v>
      </c>
      <c r="D117" s="2" t="s">
        <v>901</v>
      </c>
      <c r="E117" s="1" t="s">
        <v>1077</v>
      </c>
      <c r="F117" s="1" t="s">
        <v>792</v>
      </c>
      <c r="G117" s="1">
        <v>2</v>
      </c>
      <c r="H117" s="2" t="s">
        <v>1071</v>
      </c>
      <c r="I117" s="2" t="s">
        <v>22</v>
      </c>
      <c r="J117" s="1">
        <v>100</v>
      </c>
      <c r="K117" s="1">
        <v>1</v>
      </c>
      <c r="L117" s="1">
        <v>0</v>
      </c>
      <c r="M117" s="1">
        <v>0</v>
      </c>
      <c r="N117" s="1">
        <v>79.165000000000006</v>
      </c>
      <c r="O117" s="1">
        <v>2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f t="shared" si="2"/>
        <v>179.16500000000002</v>
      </c>
      <c r="AB117" s="1">
        <v>162.495</v>
      </c>
      <c r="AC117" s="1">
        <f t="shared" si="3"/>
        <v>341.66</v>
      </c>
    </row>
    <row r="118" spans="1:29" x14ac:dyDescent="0.25">
      <c r="A118" s="1">
        <v>111</v>
      </c>
      <c r="B118" s="1" t="s">
        <v>428</v>
      </c>
      <c r="C118" s="2" t="s">
        <v>810</v>
      </c>
      <c r="D118" s="2" t="s">
        <v>1022</v>
      </c>
      <c r="E118" s="1" t="s">
        <v>1078</v>
      </c>
      <c r="F118" s="1" t="s">
        <v>800</v>
      </c>
      <c r="G118" s="1">
        <v>2</v>
      </c>
      <c r="H118" s="2" t="s">
        <v>1071</v>
      </c>
      <c r="I118" s="2" t="s">
        <v>22</v>
      </c>
      <c r="J118" s="1">
        <v>165</v>
      </c>
      <c r="K118" s="1">
        <v>2</v>
      </c>
      <c r="L118" s="1">
        <v>50</v>
      </c>
      <c r="M118" s="1">
        <v>1</v>
      </c>
      <c r="N118" s="1">
        <v>87.5</v>
      </c>
      <c r="O118" s="1">
        <v>2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f t="shared" si="2"/>
        <v>302.5</v>
      </c>
      <c r="AB118" s="1">
        <v>587.495</v>
      </c>
      <c r="AC118" s="1">
        <f t="shared" si="3"/>
        <v>889.995</v>
      </c>
    </row>
    <row r="119" spans="1:29" x14ac:dyDescent="0.25">
      <c r="A119" s="1">
        <v>112</v>
      </c>
      <c r="B119" s="1" t="s">
        <v>85</v>
      </c>
      <c r="C119" s="2" t="s">
        <v>1079</v>
      </c>
      <c r="D119" s="1" t="s">
        <v>871</v>
      </c>
      <c r="E119" s="1" t="s">
        <v>1080</v>
      </c>
      <c r="F119" s="1" t="s">
        <v>800</v>
      </c>
      <c r="G119" s="1">
        <v>2</v>
      </c>
      <c r="H119" s="2" t="s">
        <v>1071</v>
      </c>
      <c r="I119" s="2" t="s">
        <v>22</v>
      </c>
      <c r="J119" s="1">
        <v>150</v>
      </c>
      <c r="K119" s="1">
        <v>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15</v>
      </c>
      <c r="Y119" s="1">
        <v>0</v>
      </c>
      <c r="Z119" s="1">
        <v>0</v>
      </c>
      <c r="AA119" s="1">
        <f t="shared" si="2"/>
        <v>165</v>
      </c>
      <c r="AB119" s="1">
        <v>275</v>
      </c>
      <c r="AC119" s="1">
        <f t="shared" si="3"/>
        <v>440</v>
      </c>
    </row>
    <row r="120" spans="1:29" x14ac:dyDescent="0.25">
      <c r="A120" s="1">
        <v>113</v>
      </c>
      <c r="B120" s="1" t="s">
        <v>79</v>
      </c>
      <c r="C120" s="2" t="s">
        <v>1081</v>
      </c>
      <c r="D120" s="2" t="s">
        <v>849</v>
      </c>
      <c r="E120" s="1" t="s">
        <v>1082</v>
      </c>
      <c r="F120" s="1" t="s">
        <v>792</v>
      </c>
      <c r="G120" s="1">
        <v>2</v>
      </c>
      <c r="H120" s="2" t="s">
        <v>1083</v>
      </c>
      <c r="I120" s="2" t="s">
        <v>22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f t="shared" si="2"/>
        <v>0</v>
      </c>
      <c r="AB120" s="1">
        <v>0</v>
      </c>
      <c r="AC120" s="1">
        <f t="shared" si="3"/>
        <v>0</v>
      </c>
    </row>
    <row r="121" spans="1:29" x14ac:dyDescent="0.25">
      <c r="A121" s="1">
        <v>114</v>
      </c>
      <c r="B121" s="1" t="s">
        <v>278</v>
      </c>
      <c r="C121" s="2" t="s">
        <v>1084</v>
      </c>
      <c r="D121" s="2" t="s">
        <v>1085</v>
      </c>
      <c r="E121" s="1" t="s">
        <v>1086</v>
      </c>
      <c r="F121" s="1" t="s">
        <v>800</v>
      </c>
      <c r="G121" s="1">
        <v>2</v>
      </c>
      <c r="H121" s="2" t="s">
        <v>1083</v>
      </c>
      <c r="I121" s="2" t="s">
        <v>22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f t="shared" si="2"/>
        <v>0</v>
      </c>
      <c r="AB121" s="1">
        <v>0</v>
      </c>
      <c r="AC121" s="1">
        <f t="shared" si="3"/>
        <v>0</v>
      </c>
    </row>
    <row r="122" spans="1:29" x14ac:dyDescent="0.25">
      <c r="A122" s="1">
        <v>115</v>
      </c>
      <c r="B122" s="1" t="s">
        <v>25</v>
      </c>
      <c r="C122" s="2" t="s">
        <v>1087</v>
      </c>
      <c r="D122" s="1" t="s">
        <v>1088</v>
      </c>
      <c r="E122" s="1" t="s">
        <v>1051</v>
      </c>
      <c r="F122" s="1" t="s">
        <v>792</v>
      </c>
      <c r="G122" s="1">
        <v>2</v>
      </c>
      <c r="H122" s="2" t="s">
        <v>1083</v>
      </c>
      <c r="I122" s="2" t="s">
        <v>22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f t="shared" si="2"/>
        <v>0</v>
      </c>
      <c r="AB122" s="1">
        <v>0</v>
      </c>
      <c r="AC122" s="1">
        <f t="shared" si="3"/>
        <v>0</v>
      </c>
    </row>
    <row r="123" spans="1:29" x14ac:dyDescent="0.25">
      <c r="A123" s="1">
        <v>116</v>
      </c>
      <c r="B123" s="1" t="s">
        <v>410</v>
      </c>
      <c r="C123" s="2" t="s">
        <v>1089</v>
      </c>
      <c r="D123" s="2" t="s">
        <v>992</v>
      </c>
      <c r="E123" s="1" t="s">
        <v>1090</v>
      </c>
      <c r="F123" s="1" t="s">
        <v>800</v>
      </c>
      <c r="G123" s="1">
        <v>2</v>
      </c>
      <c r="H123" s="2" t="s">
        <v>1083</v>
      </c>
      <c r="I123" s="2" t="s">
        <v>22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f t="shared" si="2"/>
        <v>0</v>
      </c>
      <c r="AB123" s="1">
        <v>0</v>
      </c>
      <c r="AC123" s="1">
        <f t="shared" si="3"/>
        <v>0</v>
      </c>
    </row>
    <row r="124" spans="1:29" x14ac:dyDescent="0.25">
      <c r="A124" s="1">
        <v>117</v>
      </c>
      <c r="B124" s="1" t="s">
        <v>1091</v>
      </c>
      <c r="C124" s="2" t="s">
        <v>1092</v>
      </c>
      <c r="D124" s="2" t="s">
        <v>1093</v>
      </c>
      <c r="E124" s="1" t="s">
        <v>1094</v>
      </c>
      <c r="F124" s="1" t="s">
        <v>800</v>
      </c>
      <c r="G124" s="1">
        <v>2</v>
      </c>
      <c r="H124" s="2" t="s">
        <v>1083</v>
      </c>
      <c r="I124" s="2" t="s">
        <v>22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f t="shared" si="2"/>
        <v>0</v>
      </c>
      <c r="AB124" s="1" t="e">
        <v>#N/A</v>
      </c>
      <c r="AC124" s="1" t="e">
        <f t="shared" si="3"/>
        <v>#N/A</v>
      </c>
    </row>
    <row r="125" spans="1:29" x14ac:dyDescent="0.25">
      <c r="A125" s="1">
        <v>118</v>
      </c>
      <c r="B125" s="1" t="s">
        <v>292</v>
      </c>
      <c r="C125" s="2" t="s">
        <v>1095</v>
      </c>
      <c r="D125" s="2" t="s">
        <v>1096</v>
      </c>
      <c r="E125" s="1" t="s">
        <v>1097</v>
      </c>
      <c r="F125" s="1" t="s">
        <v>792</v>
      </c>
      <c r="G125" s="1">
        <v>2</v>
      </c>
      <c r="H125" s="2" t="s">
        <v>1098</v>
      </c>
      <c r="I125" s="2" t="s">
        <v>22</v>
      </c>
      <c r="J125" s="1">
        <v>0</v>
      </c>
      <c r="K125" s="1">
        <v>0</v>
      </c>
      <c r="L125" s="1">
        <v>125</v>
      </c>
      <c r="M125" s="1">
        <v>1</v>
      </c>
      <c r="N125" s="1">
        <v>0</v>
      </c>
      <c r="O125" s="1">
        <v>0</v>
      </c>
      <c r="P125" s="1">
        <f>250/6</f>
        <v>41.666666666666664</v>
      </c>
      <c r="Q125" s="1">
        <v>1</v>
      </c>
      <c r="R125" s="1">
        <v>0</v>
      </c>
      <c r="S125" s="1">
        <v>0</v>
      </c>
      <c r="T125" s="1">
        <v>0</v>
      </c>
      <c r="U125" s="1">
        <v>0</v>
      </c>
      <c r="V125" s="1">
        <f>250/3</f>
        <v>83.333333333333329</v>
      </c>
      <c r="W125" s="1">
        <v>1</v>
      </c>
      <c r="X125" s="1">
        <v>150</v>
      </c>
      <c r="Y125" s="1">
        <v>20</v>
      </c>
      <c r="Z125" s="1">
        <v>0</v>
      </c>
      <c r="AA125" s="1">
        <f t="shared" si="2"/>
        <v>420</v>
      </c>
      <c r="AB125" s="1">
        <v>312.5</v>
      </c>
      <c r="AC125" s="1">
        <f t="shared" si="3"/>
        <v>732.5</v>
      </c>
    </row>
    <row r="126" spans="1:29" x14ac:dyDescent="0.25">
      <c r="A126" s="1">
        <v>119</v>
      </c>
      <c r="B126" s="1" t="s">
        <v>591</v>
      </c>
      <c r="C126" s="2" t="s">
        <v>1099</v>
      </c>
      <c r="D126" s="2" t="s">
        <v>1100</v>
      </c>
      <c r="E126" s="1" t="s">
        <v>1101</v>
      </c>
      <c r="F126" s="1" t="s">
        <v>792</v>
      </c>
      <c r="G126" s="1">
        <v>2</v>
      </c>
      <c r="H126" s="2" t="s">
        <v>1098</v>
      </c>
      <c r="I126" s="2" t="s">
        <v>22</v>
      </c>
      <c r="J126" s="1">
        <v>450</v>
      </c>
      <c r="K126" s="1">
        <v>2</v>
      </c>
      <c r="L126" s="1">
        <v>0</v>
      </c>
      <c r="M126" s="1">
        <v>0</v>
      </c>
      <c r="N126" s="1">
        <v>121.875</v>
      </c>
      <c r="O126" s="1">
        <v>3</v>
      </c>
      <c r="P126" s="1">
        <v>247.03</v>
      </c>
      <c r="Q126" s="1">
        <v>5</v>
      </c>
      <c r="R126" s="1">
        <v>0</v>
      </c>
      <c r="S126" s="1">
        <v>0</v>
      </c>
      <c r="T126" s="1">
        <v>0</v>
      </c>
      <c r="U126" s="1">
        <v>0</v>
      </c>
      <c r="V126" s="1">
        <v>195</v>
      </c>
      <c r="W126" s="1">
        <v>2</v>
      </c>
      <c r="X126" s="1">
        <v>30</v>
      </c>
      <c r="Y126" s="1">
        <v>10</v>
      </c>
      <c r="Z126" s="1">
        <v>75</v>
      </c>
      <c r="AA126" s="1">
        <f t="shared" si="2"/>
        <v>1128.905</v>
      </c>
      <c r="AB126" s="1">
        <v>926.34500000000003</v>
      </c>
      <c r="AC126" s="1">
        <f t="shared" si="3"/>
        <v>2055.25</v>
      </c>
    </row>
    <row r="127" spans="1:29" x14ac:dyDescent="0.25">
      <c r="A127" s="1">
        <v>120</v>
      </c>
      <c r="B127" s="1" t="s">
        <v>74</v>
      </c>
      <c r="C127" s="2" t="s">
        <v>1102</v>
      </c>
      <c r="D127" s="1" t="s">
        <v>802</v>
      </c>
      <c r="E127" s="1" t="s">
        <v>1103</v>
      </c>
      <c r="F127" s="1" t="s">
        <v>800</v>
      </c>
      <c r="G127" s="1">
        <v>2</v>
      </c>
      <c r="H127" s="2" t="s">
        <v>1098</v>
      </c>
      <c r="I127" s="2" t="s">
        <v>22</v>
      </c>
      <c r="J127" s="1">
        <v>0</v>
      </c>
      <c r="K127" s="1">
        <v>0</v>
      </c>
      <c r="L127" s="1">
        <v>0</v>
      </c>
      <c r="M127" s="1">
        <v>0</v>
      </c>
      <c r="N127" s="1">
        <v>62.5</v>
      </c>
      <c r="O127" s="1">
        <v>1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f t="shared" si="2"/>
        <v>62.5</v>
      </c>
      <c r="AB127" s="1">
        <v>204.17000000000002</v>
      </c>
      <c r="AC127" s="1">
        <f t="shared" si="3"/>
        <v>266.67</v>
      </c>
    </row>
    <row r="128" spans="1:29" x14ac:dyDescent="0.25">
      <c r="A128" s="1">
        <v>121</v>
      </c>
      <c r="B128" s="1" t="s">
        <v>475</v>
      </c>
      <c r="C128" s="2" t="s">
        <v>470</v>
      </c>
      <c r="D128" s="1" t="s">
        <v>881</v>
      </c>
      <c r="E128" s="1" t="s">
        <v>1104</v>
      </c>
      <c r="F128" s="1" t="s">
        <v>800</v>
      </c>
      <c r="G128" s="1">
        <v>2</v>
      </c>
      <c r="H128" s="2" t="s">
        <v>1098</v>
      </c>
      <c r="I128" s="2" t="s">
        <v>22</v>
      </c>
      <c r="J128" s="1">
        <v>0</v>
      </c>
      <c r="K128" s="1">
        <v>0</v>
      </c>
      <c r="L128" s="1">
        <v>0</v>
      </c>
      <c r="M128" s="1">
        <v>0</v>
      </c>
      <c r="N128" s="1">
        <v>62.5</v>
      </c>
      <c r="O128" s="1">
        <v>1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f t="shared" si="2"/>
        <v>62.5</v>
      </c>
      <c r="AB128" s="1">
        <v>250.01</v>
      </c>
      <c r="AC128" s="1">
        <f t="shared" si="3"/>
        <v>312.51</v>
      </c>
    </row>
    <row r="129" spans="1:29" x14ac:dyDescent="0.25">
      <c r="A129" s="1">
        <v>122</v>
      </c>
      <c r="B129" s="1" t="s">
        <v>291</v>
      </c>
      <c r="C129" s="2" t="s">
        <v>1095</v>
      </c>
      <c r="D129" s="2" t="s">
        <v>893</v>
      </c>
      <c r="E129" s="1" t="s">
        <v>1105</v>
      </c>
      <c r="F129" s="1" t="s">
        <v>792</v>
      </c>
      <c r="G129" s="1">
        <v>2</v>
      </c>
      <c r="H129" s="2" t="s">
        <v>1098</v>
      </c>
      <c r="I129" s="2" t="s">
        <v>22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f t="shared" si="2"/>
        <v>0</v>
      </c>
      <c r="AB129" s="1">
        <v>145.82999999999998</v>
      </c>
      <c r="AC129" s="1">
        <f t="shared" si="3"/>
        <v>145.82999999999998</v>
      </c>
    </row>
    <row r="130" spans="1:29" x14ac:dyDescent="0.25">
      <c r="A130" s="1">
        <v>123</v>
      </c>
      <c r="B130" s="1" t="s">
        <v>66</v>
      </c>
      <c r="C130" s="2" t="s">
        <v>1106</v>
      </c>
      <c r="D130" s="2" t="s">
        <v>837</v>
      </c>
      <c r="E130" s="1" t="s">
        <v>1107</v>
      </c>
      <c r="F130" s="1" t="s">
        <v>800</v>
      </c>
      <c r="G130" s="1">
        <v>3</v>
      </c>
      <c r="H130" s="2" t="s">
        <v>1108</v>
      </c>
      <c r="I130" s="2" t="s">
        <v>30</v>
      </c>
      <c r="J130" s="1">
        <v>0</v>
      </c>
      <c r="K130" s="1">
        <v>0</v>
      </c>
      <c r="L130" s="1">
        <v>0</v>
      </c>
      <c r="M130" s="1">
        <v>0</v>
      </c>
      <c r="N130" s="1">
        <v>87.055000000000007</v>
      </c>
      <c r="O130" s="1">
        <v>2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30</v>
      </c>
      <c r="Y130" s="1">
        <v>0</v>
      </c>
      <c r="Z130" s="1">
        <v>0</v>
      </c>
      <c r="AA130" s="1">
        <f t="shared" si="2"/>
        <v>117.05500000000001</v>
      </c>
      <c r="AB130" s="1">
        <v>564.91499999999996</v>
      </c>
      <c r="AC130" s="1">
        <f t="shared" si="3"/>
        <v>681.97</v>
      </c>
    </row>
    <row r="131" spans="1:29" x14ac:dyDescent="0.25">
      <c r="A131" s="1">
        <v>124</v>
      </c>
      <c r="B131" s="1" t="s">
        <v>254</v>
      </c>
      <c r="C131" s="2" t="s">
        <v>1109</v>
      </c>
      <c r="D131" s="2" t="s">
        <v>1110</v>
      </c>
      <c r="E131" s="1" t="s">
        <v>1111</v>
      </c>
      <c r="F131" s="1" t="s">
        <v>792</v>
      </c>
      <c r="G131" s="1">
        <v>3</v>
      </c>
      <c r="H131" s="2" t="s">
        <v>1108</v>
      </c>
      <c r="I131" s="2" t="s">
        <v>30</v>
      </c>
      <c r="J131" s="1">
        <v>0</v>
      </c>
      <c r="K131" s="1">
        <v>0</v>
      </c>
      <c r="L131" s="1">
        <v>100</v>
      </c>
      <c r="M131" s="1">
        <v>1</v>
      </c>
      <c r="N131" s="1">
        <v>25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f t="shared" si="2"/>
        <v>125</v>
      </c>
      <c r="AB131" s="1">
        <v>363.33000000000004</v>
      </c>
      <c r="AC131" s="1">
        <f t="shared" si="3"/>
        <v>488.33000000000004</v>
      </c>
    </row>
    <row r="132" spans="1:29" x14ac:dyDescent="0.25">
      <c r="A132" s="1">
        <v>125</v>
      </c>
      <c r="B132" s="1" t="s">
        <v>337</v>
      </c>
      <c r="C132" s="2" t="s">
        <v>996</v>
      </c>
      <c r="D132" s="2" t="s">
        <v>1044</v>
      </c>
      <c r="E132" s="1" t="s">
        <v>1112</v>
      </c>
      <c r="F132" s="1" t="s">
        <v>792</v>
      </c>
      <c r="G132" s="1">
        <v>3</v>
      </c>
      <c r="H132" s="2" t="s">
        <v>1108</v>
      </c>
      <c r="I132" s="2" t="s">
        <v>30</v>
      </c>
      <c r="J132" s="1">
        <v>215</v>
      </c>
      <c r="K132" s="1">
        <v>2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f t="shared" si="2"/>
        <v>215</v>
      </c>
      <c r="AB132" s="1">
        <v>257.86</v>
      </c>
      <c r="AC132" s="1">
        <f t="shared" si="3"/>
        <v>472.86</v>
      </c>
    </row>
    <row r="133" spans="1:29" x14ac:dyDescent="0.25">
      <c r="A133" s="1">
        <v>126</v>
      </c>
      <c r="B133" s="1" t="s">
        <v>182</v>
      </c>
      <c r="C133" s="2" t="s">
        <v>1113</v>
      </c>
      <c r="D133" s="2" t="s">
        <v>1114</v>
      </c>
      <c r="E133" s="1" t="s">
        <v>1115</v>
      </c>
      <c r="F133" s="1" t="s">
        <v>792</v>
      </c>
      <c r="G133" s="1">
        <v>3</v>
      </c>
      <c r="H133" s="2" t="s">
        <v>1108</v>
      </c>
      <c r="I133" s="2" t="s">
        <v>30</v>
      </c>
      <c r="J133" s="1">
        <v>0</v>
      </c>
      <c r="K133" s="1">
        <v>0</v>
      </c>
      <c r="L133" s="1">
        <v>50</v>
      </c>
      <c r="M133" s="1">
        <v>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f t="shared" si="2"/>
        <v>50</v>
      </c>
      <c r="AB133" s="1">
        <v>125</v>
      </c>
      <c r="AC133" s="1">
        <f t="shared" si="3"/>
        <v>175</v>
      </c>
    </row>
    <row r="134" spans="1:29" x14ac:dyDescent="0.25">
      <c r="A134" s="1">
        <v>127</v>
      </c>
      <c r="B134" s="1" t="s">
        <v>107</v>
      </c>
      <c r="C134" s="2" t="s">
        <v>1116</v>
      </c>
      <c r="D134" s="2" t="s">
        <v>849</v>
      </c>
      <c r="E134" s="1" t="s">
        <v>817</v>
      </c>
      <c r="F134" s="1" t="s">
        <v>792</v>
      </c>
      <c r="G134" s="1">
        <v>3</v>
      </c>
      <c r="H134" s="2" t="s">
        <v>1108</v>
      </c>
      <c r="I134" s="2" t="s">
        <v>30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f t="shared" ref="AA134:AA197" si="4">Z134+Y134+X134+V134+S134+P134+N134+L134+J134</f>
        <v>0</v>
      </c>
      <c r="AB134" s="1">
        <v>267.86</v>
      </c>
      <c r="AC134" s="1">
        <f t="shared" si="3"/>
        <v>267.86</v>
      </c>
    </row>
    <row r="135" spans="1:29" x14ac:dyDescent="0.25">
      <c r="A135" s="1">
        <v>128</v>
      </c>
      <c r="B135" s="1" t="s">
        <v>633</v>
      </c>
      <c r="C135" s="2" t="s">
        <v>1117</v>
      </c>
      <c r="D135" s="2" t="s">
        <v>1118</v>
      </c>
      <c r="E135" s="1" t="s">
        <v>1119</v>
      </c>
      <c r="F135" s="1" t="s">
        <v>792</v>
      </c>
      <c r="G135" s="1">
        <v>3</v>
      </c>
      <c r="H135" s="2" t="s">
        <v>1108</v>
      </c>
      <c r="I135" s="2" t="s">
        <v>30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f t="shared" si="4"/>
        <v>0</v>
      </c>
      <c r="AB135" s="1">
        <v>1892.8600000000001</v>
      </c>
      <c r="AC135" s="1">
        <f t="shared" si="3"/>
        <v>1892.8600000000001</v>
      </c>
    </row>
    <row r="136" spans="1:29" x14ac:dyDescent="0.25">
      <c r="A136" s="1">
        <v>129</v>
      </c>
      <c r="B136" s="1" t="s">
        <v>268</v>
      </c>
      <c r="C136" s="2" t="s">
        <v>1120</v>
      </c>
      <c r="D136" s="2" t="s">
        <v>1121</v>
      </c>
      <c r="E136" s="1" t="s">
        <v>1122</v>
      </c>
      <c r="F136" s="1" t="s">
        <v>792</v>
      </c>
      <c r="G136" s="1">
        <v>3</v>
      </c>
      <c r="H136" s="2" t="s">
        <v>1123</v>
      </c>
      <c r="I136" s="2" t="s">
        <v>30</v>
      </c>
      <c r="J136" s="1">
        <v>0</v>
      </c>
      <c r="K136" s="1">
        <v>0</v>
      </c>
      <c r="L136" s="1">
        <v>0</v>
      </c>
      <c r="M136" s="1">
        <v>0</v>
      </c>
      <c r="N136" s="1">
        <v>40.625</v>
      </c>
      <c r="O136" s="1">
        <v>1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f t="shared" si="4"/>
        <v>40.625</v>
      </c>
      <c r="AB136" s="1">
        <v>593.95499999999993</v>
      </c>
      <c r="AC136" s="1">
        <f t="shared" si="3"/>
        <v>634.57999999999993</v>
      </c>
    </row>
    <row r="137" spans="1:29" x14ac:dyDescent="0.25">
      <c r="A137" s="1">
        <v>130</v>
      </c>
      <c r="B137" s="1" t="s">
        <v>399</v>
      </c>
      <c r="C137" s="2" t="s">
        <v>810</v>
      </c>
      <c r="D137" s="1" t="s">
        <v>881</v>
      </c>
      <c r="E137" s="1" t="s">
        <v>1124</v>
      </c>
      <c r="F137" s="1" t="s">
        <v>800</v>
      </c>
      <c r="G137" s="1">
        <v>3</v>
      </c>
      <c r="H137" s="2" t="s">
        <v>1123</v>
      </c>
      <c r="I137" s="2" t="s">
        <v>30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f t="shared" si="4"/>
        <v>0</v>
      </c>
      <c r="AB137" s="1">
        <v>177.5</v>
      </c>
      <c r="AC137" s="1">
        <f t="shared" ref="AC137:AC200" si="5">AA137+AB137</f>
        <v>177.5</v>
      </c>
    </row>
    <row r="138" spans="1:29" x14ac:dyDescent="0.25">
      <c r="A138" s="1">
        <v>131</v>
      </c>
      <c r="B138" s="1" t="s">
        <v>271</v>
      </c>
      <c r="C138" s="2" t="s">
        <v>1084</v>
      </c>
      <c r="D138" s="1" t="s">
        <v>960</v>
      </c>
      <c r="E138" s="1" t="s">
        <v>1125</v>
      </c>
      <c r="F138" s="1" t="s">
        <v>800</v>
      </c>
      <c r="G138" s="1">
        <v>3</v>
      </c>
      <c r="H138" s="2" t="s">
        <v>1123</v>
      </c>
      <c r="I138" s="2" t="s">
        <v>30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100</v>
      </c>
      <c r="W138" s="1">
        <v>1</v>
      </c>
      <c r="X138" s="1">
        <v>0</v>
      </c>
      <c r="Y138" s="1">
        <v>0</v>
      </c>
      <c r="Z138" s="1">
        <v>0</v>
      </c>
      <c r="AA138" s="1">
        <f t="shared" si="4"/>
        <v>100</v>
      </c>
      <c r="AB138" s="1">
        <v>0</v>
      </c>
      <c r="AC138" s="1">
        <f t="shared" si="5"/>
        <v>100</v>
      </c>
    </row>
    <row r="139" spans="1:29" x14ac:dyDescent="0.25">
      <c r="A139" s="1">
        <v>132</v>
      </c>
      <c r="B139" s="1" t="s">
        <v>316</v>
      </c>
      <c r="C139" s="2" t="s">
        <v>1126</v>
      </c>
      <c r="D139" s="2" t="s">
        <v>992</v>
      </c>
      <c r="E139" s="1" t="s">
        <v>1127</v>
      </c>
      <c r="F139" s="1" t="s">
        <v>792</v>
      </c>
      <c r="G139" s="1">
        <v>3</v>
      </c>
      <c r="H139" s="2" t="s">
        <v>1123</v>
      </c>
      <c r="I139" s="2" t="s">
        <v>30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f t="shared" si="4"/>
        <v>0</v>
      </c>
      <c r="AB139" s="1">
        <v>145</v>
      </c>
      <c r="AC139" s="1">
        <f t="shared" si="5"/>
        <v>145</v>
      </c>
    </row>
    <row r="140" spans="1:29" x14ac:dyDescent="0.25">
      <c r="A140" s="1">
        <v>133</v>
      </c>
      <c r="B140" s="1" t="s">
        <v>783</v>
      </c>
      <c r="C140" s="2" t="s">
        <v>1128</v>
      </c>
      <c r="D140" s="2" t="s">
        <v>1026</v>
      </c>
      <c r="E140" s="1" t="s">
        <v>1129</v>
      </c>
      <c r="F140" s="1" t="s">
        <v>800</v>
      </c>
      <c r="G140" s="1">
        <v>3</v>
      </c>
      <c r="H140" s="2" t="s">
        <v>1123</v>
      </c>
      <c r="I140" s="2" t="s">
        <v>30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f t="shared" si="4"/>
        <v>0</v>
      </c>
      <c r="AB140" s="1">
        <v>62.5</v>
      </c>
      <c r="AC140" s="1">
        <f t="shared" si="5"/>
        <v>62.5</v>
      </c>
    </row>
    <row r="141" spans="1:29" x14ac:dyDescent="0.25">
      <c r="A141" s="1">
        <v>134</v>
      </c>
      <c r="B141" s="1" t="s">
        <v>184</v>
      </c>
      <c r="C141" s="2" t="s">
        <v>1130</v>
      </c>
      <c r="D141" s="2" t="s">
        <v>1131</v>
      </c>
      <c r="E141" s="1" t="s">
        <v>1132</v>
      </c>
      <c r="F141" s="1" t="s">
        <v>792</v>
      </c>
      <c r="G141" s="1">
        <v>3</v>
      </c>
      <c r="H141" s="2" t="s">
        <v>1123</v>
      </c>
      <c r="I141" s="2" t="s">
        <v>30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f t="shared" si="4"/>
        <v>0</v>
      </c>
      <c r="AB141" s="1">
        <v>145.83000000000001</v>
      </c>
      <c r="AC141" s="1">
        <f t="shared" si="5"/>
        <v>145.83000000000001</v>
      </c>
    </row>
    <row r="142" spans="1:29" x14ac:dyDescent="0.25">
      <c r="A142" s="1">
        <v>135</v>
      </c>
      <c r="B142" s="1" t="s">
        <v>543</v>
      </c>
      <c r="C142" s="2" t="s">
        <v>819</v>
      </c>
      <c r="D142" s="1" t="s">
        <v>960</v>
      </c>
      <c r="E142" s="1" t="s">
        <v>1133</v>
      </c>
      <c r="F142" s="1" t="s">
        <v>792</v>
      </c>
      <c r="G142" s="1">
        <v>3</v>
      </c>
      <c r="H142" s="2" t="s">
        <v>1123</v>
      </c>
      <c r="I142" s="2" t="s">
        <v>30</v>
      </c>
      <c r="J142" s="1">
        <v>0</v>
      </c>
      <c r="K142" s="1">
        <v>0</v>
      </c>
      <c r="L142" s="1">
        <v>0</v>
      </c>
      <c r="M142" s="1">
        <v>0</v>
      </c>
      <c r="N142" s="1">
        <v>81.25</v>
      </c>
      <c r="O142" s="1">
        <v>1</v>
      </c>
      <c r="P142" s="1">
        <v>145.83000000000001</v>
      </c>
      <c r="Q142" s="1">
        <v>2</v>
      </c>
      <c r="R142" s="1">
        <v>0</v>
      </c>
      <c r="S142" s="1">
        <v>0</v>
      </c>
      <c r="T142" s="1">
        <v>0</v>
      </c>
      <c r="U142" s="1">
        <v>0</v>
      </c>
      <c r="V142" s="1">
        <v>100</v>
      </c>
      <c r="W142" s="1">
        <v>1</v>
      </c>
      <c r="X142" s="1">
        <v>0</v>
      </c>
      <c r="Y142" s="1">
        <v>30</v>
      </c>
      <c r="Z142" s="1">
        <v>0</v>
      </c>
      <c r="AA142" s="1">
        <f t="shared" si="4"/>
        <v>357.08000000000004</v>
      </c>
      <c r="AB142" s="1">
        <v>290</v>
      </c>
      <c r="AC142" s="1">
        <f t="shared" si="5"/>
        <v>647.08000000000004</v>
      </c>
    </row>
    <row r="143" spans="1:29" x14ac:dyDescent="0.25">
      <c r="A143" s="1">
        <v>136</v>
      </c>
      <c r="B143" s="1" t="s">
        <v>361</v>
      </c>
      <c r="C143" s="2" t="s">
        <v>1134</v>
      </c>
      <c r="D143" s="2" t="s">
        <v>1135</v>
      </c>
      <c r="E143" s="1" t="s">
        <v>1136</v>
      </c>
      <c r="F143" s="1" t="s">
        <v>792</v>
      </c>
      <c r="G143" s="1">
        <v>3</v>
      </c>
      <c r="H143" s="2" t="s">
        <v>1137</v>
      </c>
      <c r="I143" s="2" t="s">
        <v>30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125</v>
      </c>
      <c r="Q143" s="1">
        <v>1</v>
      </c>
      <c r="R143" s="1">
        <v>0</v>
      </c>
      <c r="S143" s="1">
        <v>0</v>
      </c>
      <c r="T143" s="1">
        <v>0</v>
      </c>
      <c r="U143" s="1">
        <v>0</v>
      </c>
      <c r="V143" s="1">
        <v>200</v>
      </c>
      <c r="W143" s="1">
        <v>3</v>
      </c>
      <c r="X143" s="1">
        <v>15</v>
      </c>
      <c r="Y143" s="1">
        <v>0</v>
      </c>
      <c r="Z143" s="1">
        <v>0</v>
      </c>
      <c r="AA143" s="1">
        <f t="shared" si="4"/>
        <v>340</v>
      </c>
      <c r="AB143" s="1">
        <v>54.164999999999999</v>
      </c>
      <c r="AC143" s="1">
        <f t="shared" si="5"/>
        <v>394.16500000000002</v>
      </c>
    </row>
    <row r="144" spans="1:29" x14ac:dyDescent="0.25">
      <c r="A144" s="1">
        <v>137</v>
      </c>
      <c r="B144" s="1" t="s">
        <v>123</v>
      </c>
      <c r="C144" s="2" t="s">
        <v>903</v>
      </c>
      <c r="D144" s="2" t="s">
        <v>1138</v>
      </c>
      <c r="E144" s="1" t="s">
        <v>1139</v>
      </c>
      <c r="F144" s="1" t="s">
        <v>800</v>
      </c>
      <c r="G144" s="1">
        <v>3</v>
      </c>
      <c r="H144" s="2" t="s">
        <v>1137</v>
      </c>
      <c r="I144" s="2" t="s">
        <v>30</v>
      </c>
      <c r="J144" s="1">
        <v>15</v>
      </c>
      <c r="K144" s="1">
        <v>1</v>
      </c>
      <c r="L144" s="1">
        <v>0</v>
      </c>
      <c r="M144" s="1">
        <v>0</v>
      </c>
      <c r="N144" s="1">
        <v>0</v>
      </c>
      <c r="O144" s="1">
        <v>0</v>
      </c>
      <c r="P144" s="1">
        <v>145.83000000000001</v>
      </c>
      <c r="Q144" s="1">
        <v>2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f t="shared" si="4"/>
        <v>160.83000000000001</v>
      </c>
      <c r="AB144" s="1">
        <v>751.64</v>
      </c>
      <c r="AC144" s="1">
        <f t="shared" si="5"/>
        <v>912.47</v>
      </c>
    </row>
    <row r="145" spans="1:29" x14ac:dyDescent="0.25">
      <c r="A145" s="1">
        <v>138</v>
      </c>
      <c r="B145" s="1" t="s">
        <v>131</v>
      </c>
      <c r="C145" s="2" t="s">
        <v>1140</v>
      </c>
      <c r="D145" s="2" t="s">
        <v>1141</v>
      </c>
      <c r="E145" s="1" t="s">
        <v>1142</v>
      </c>
      <c r="F145" s="1" t="s">
        <v>792</v>
      </c>
      <c r="G145" s="1">
        <v>3</v>
      </c>
      <c r="H145" s="2" t="s">
        <v>1137</v>
      </c>
      <c r="I145" s="2" t="s">
        <v>30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100</v>
      </c>
      <c r="W145" s="1">
        <v>1</v>
      </c>
      <c r="X145" s="1">
        <v>15</v>
      </c>
      <c r="Y145" s="1">
        <v>0</v>
      </c>
      <c r="Z145" s="1">
        <v>0</v>
      </c>
      <c r="AA145" s="1">
        <f t="shared" si="4"/>
        <v>115</v>
      </c>
      <c r="AB145" s="1">
        <v>250</v>
      </c>
      <c r="AC145" s="1">
        <f t="shared" si="5"/>
        <v>365</v>
      </c>
    </row>
    <row r="146" spans="1:29" x14ac:dyDescent="0.25">
      <c r="A146" s="1">
        <v>139</v>
      </c>
      <c r="B146" s="1" t="s">
        <v>535</v>
      </c>
      <c r="C146" s="2" t="s">
        <v>931</v>
      </c>
      <c r="D146" s="1" t="s">
        <v>886</v>
      </c>
      <c r="E146" s="1" t="s">
        <v>1143</v>
      </c>
      <c r="F146" s="1" t="s">
        <v>792</v>
      </c>
      <c r="G146" s="1">
        <v>3</v>
      </c>
      <c r="H146" s="2" t="s">
        <v>1137</v>
      </c>
      <c r="I146" s="2" t="s">
        <v>30</v>
      </c>
      <c r="J146" s="1">
        <v>0</v>
      </c>
      <c r="K146" s="1">
        <v>0</v>
      </c>
      <c r="L146" s="1">
        <v>50</v>
      </c>
      <c r="M146" s="1">
        <v>1</v>
      </c>
      <c r="N146" s="1">
        <v>25</v>
      </c>
      <c r="O146" s="1">
        <v>1</v>
      </c>
      <c r="P146" s="1">
        <v>62.5</v>
      </c>
      <c r="Q146" s="1">
        <v>1</v>
      </c>
      <c r="R146" s="1">
        <v>0</v>
      </c>
      <c r="S146" s="1">
        <v>0</v>
      </c>
      <c r="T146" s="1">
        <v>0</v>
      </c>
      <c r="U146" s="1">
        <v>0</v>
      </c>
      <c r="V146" s="1">
        <v>100</v>
      </c>
      <c r="W146" s="1">
        <v>1</v>
      </c>
      <c r="X146" s="1">
        <v>0</v>
      </c>
      <c r="Y146" s="1">
        <v>0</v>
      </c>
      <c r="Z146" s="1">
        <v>0</v>
      </c>
      <c r="AA146" s="1">
        <f t="shared" si="4"/>
        <v>237.5</v>
      </c>
      <c r="AB146" s="1">
        <v>25</v>
      </c>
      <c r="AC146" s="1">
        <f t="shared" si="5"/>
        <v>262.5</v>
      </c>
    </row>
    <row r="147" spans="1:29" x14ac:dyDescent="0.25">
      <c r="A147" s="1">
        <v>140</v>
      </c>
      <c r="B147" s="1" t="s">
        <v>654</v>
      </c>
      <c r="C147" s="2" t="s">
        <v>1144</v>
      </c>
      <c r="D147" s="2" t="s">
        <v>901</v>
      </c>
      <c r="E147" s="1" t="s">
        <v>1145</v>
      </c>
      <c r="F147" s="1" t="s">
        <v>800</v>
      </c>
      <c r="G147" s="1">
        <v>3</v>
      </c>
      <c r="H147" s="2" t="s">
        <v>1137</v>
      </c>
      <c r="I147" s="2" t="s">
        <v>30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125</v>
      </c>
      <c r="Q147" s="1">
        <v>1</v>
      </c>
      <c r="R147" s="1">
        <v>0</v>
      </c>
      <c r="S147" s="1">
        <v>0</v>
      </c>
      <c r="T147" s="1">
        <v>0</v>
      </c>
      <c r="U147" s="1">
        <v>0</v>
      </c>
      <c r="V147" s="1">
        <v>200</v>
      </c>
      <c r="W147" s="1">
        <v>2</v>
      </c>
      <c r="X147" s="1">
        <v>15</v>
      </c>
      <c r="Y147" s="1">
        <v>0</v>
      </c>
      <c r="Z147" s="1">
        <v>0</v>
      </c>
      <c r="AA147" s="1">
        <f t="shared" si="4"/>
        <v>340</v>
      </c>
      <c r="AB147" s="1">
        <v>0</v>
      </c>
      <c r="AC147" s="1">
        <f t="shared" si="5"/>
        <v>340</v>
      </c>
    </row>
    <row r="148" spans="1:29" x14ac:dyDescent="0.25">
      <c r="A148" s="1">
        <v>141</v>
      </c>
      <c r="B148" s="1" t="s">
        <v>776</v>
      </c>
      <c r="C148" s="2" t="s">
        <v>1128</v>
      </c>
      <c r="D148" s="1" t="s">
        <v>802</v>
      </c>
      <c r="E148" s="1" t="s">
        <v>1146</v>
      </c>
      <c r="F148" s="1" t="s">
        <v>800</v>
      </c>
      <c r="G148" s="1">
        <v>3</v>
      </c>
      <c r="H148" s="2" t="s">
        <v>1137</v>
      </c>
      <c r="I148" s="2" t="s">
        <v>30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250</v>
      </c>
      <c r="Q148" s="1">
        <v>1</v>
      </c>
      <c r="R148" s="1">
        <v>0</v>
      </c>
      <c r="S148" s="1">
        <v>0</v>
      </c>
      <c r="T148" s="1">
        <v>0</v>
      </c>
      <c r="U148" s="1">
        <v>0</v>
      </c>
      <c r="V148" s="1">
        <v>100</v>
      </c>
      <c r="W148" s="1">
        <v>1</v>
      </c>
      <c r="X148" s="1">
        <v>0</v>
      </c>
      <c r="Y148" s="1">
        <v>0</v>
      </c>
      <c r="Z148" s="1">
        <v>0</v>
      </c>
      <c r="AA148" s="1">
        <f t="shared" si="4"/>
        <v>350</v>
      </c>
      <c r="AB148" s="1">
        <v>100</v>
      </c>
      <c r="AC148" s="1">
        <f t="shared" si="5"/>
        <v>450</v>
      </c>
    </row>
    <row r="149" spans="1:29" x14ac:dyDescent="0.25">
      <c r="A149" s="1">
        <v>142</v>
      </c>
      <c r="B149" s="1" t="s">
        <v>343</v>
      </c>
      <c r="C149" s="2" t="s">
        <v>1147</v>
      </c>
      <c r="D149" s="1" t="s">
        <v>1148</v>
      </c>
      <c r="E149" s="1" t="s">
        <v>1149</v>
      </c>
      <c r="F149" s="1" t="s">
        <v>792</v>
      </c>
      <c r="G149" s="1">
        <v>3</v>
      </c>
      <c r="H149" s="2" t="s">
        <v>1137</v>
      </c>
      <c r="I149" s="2" t="s">
        <v>30</v>
      </c>
      <c r="J149" s="1">
        <v>100</v>
      </c>
      <c r="K149" s="1">
        <v>1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f t="shared" si="4"/>
        <v>100</v>
      </c>
      <c r="AB149" s="1">
        <v>50</v>
      </c>
      <c r="AC149" s="1">
        <f t="shared" si="5"/>
        <v>150</v>
      </c>
    </row>
    <row r="150" spans="1:29" x14ac:dyDescent="0.25">
      <c r="A150" s="1">
        <v>143</v>
      </c>
      <c r="B150" s="1" t="s">
        <v>363</v>
      </c>
      <c r="C150" s="2" t="s">
        <v>1134</v>
      </c>
      <c r="D150" s="1" t="s">
        <v>826</v>
      </c>
      <c r="E150" s="1" t="s">
        <v>1150</v>
      </c>
      <c r="F150" s="1" t="s">
        <v>792</v>
      </c>
      <c r="G150" s="1">
        <v>3</v>
      </c>
      <c r="H150" s="2" t="s">
        <v>1137</v>
      </c>
      <c r="I150" s="2" t="s">
        <v>30</v>
      </c>
      <c r="J150" s="1">
        <v>130</v>
      </c>
      <c r="K150" s="1">
        <v>3</v>
      </c>
      <c r="L150" s="1">
        <v>50</v>
      </c>
      <c r="M150" s="1">
        <v>1</v>
      </c>
      <c r="N150" s="1">
        <v>0</v>
      </c>
      <c r="O150" s="1">
        <v>0</v>
      </c>
      <c r="P150" s="1">
        <v>312.5</v>
      </c>
      <c r="Q150" s="1">
        <v>2</v>
      </c>
      <c r="R150" s="1">
        <v>0</v>
      </c>
      <c r="S150" s="1">
        <v>0</v>
      </c>
      <c r="T150" s="1">
        <v>0</v>
      </c>
      <c r="U150" s="1">
        <v>0</v>
      </c>
      <c r="V150" s="1">
        <v>100</v>
      </c>
      <c r="W150" s="1">
        <v>1</v>
      </c>
      <c r="X150" s="1">
        <v>0</v>
      </c>
      <c r="Y150" s="1">
        <v>0</v>
      </c>
      <c r="Z150" s="1">
        <v>0</v>
      </c>
      <c r="AA150" s="1">
        <f t="shared" si="4"/>
        <v>592.5</v>
      </c>
      <c r="AB150" s="1">
        <v>308.33000000000004</v>
      </c>
      <c r="AC150" s="1">
        <f t="shared" si="5"/>
        <v>900.83</v>
      </c>
    </row>
    <row r="151" spans="1:29" x14ac:dyDescent="0.25">
      <c r="A151" s="1">
        <v>144</v>
      </c>
      <c r="B151" s="1" t="s">
        <v>378</v>
      </c>
      <c r="C151" s="2" t="s">
        <v>939</v>
      </c>
      <c r="D151" s="2" t="s">
        <v>1151</v>
      </c>
      <c r="E151" s="1" t="s">
        <v>1152</v>
      </c>
      <c r="F151" s="1" t="s">
        <v>792</v>
      </c>
      <c r="G151" s="1">
        <v>3</v>
      </c>
      <c r="H151" s="2" t="s">
        <v>1153</v>
      </c>
      <c r="I151" s="2" t="s">
        <v>30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f t="shared" si="4"/>
        <v>0</v>
      </c>
      <c r="AB151" s="1">
        <v>145.83000000000001</v>
      </c>
      <c r="AC151" s="1">
        <f t="shared" si="5"/>
        <v>145.83000000000001</v>
      </c>
    </row>
    <row r="152" spans="1:29" x14ac:dyDescent="0.25">
      <c r="A152" s="1">
        <v>145</v>
      </c>
      <c r="B152" s="1" t="s">
        <v>171</v>
      </c>
      <c r="C152" s="2" t="s">
        <v>1154</v>
      </c>
      <c r="D152" s="2" t="s">
        <v>1151</v>
      </c>
      <c r="E152" s="1" t="s">
        <v>1155</v>
      </c>
      <c r="F152" s="1" t="s">
        <v>800</v>
      </c>
      <c r="G152" s="1">
        <v>3</v>
      </c>
      <c r="H152" s="2" t="s">
        <v>1153</v>
      </c>
      <c r="I152" s="2" t="s">
        <v>30</v>
      </c>
      <c r="J152" s="1">
        <v>0</v>
      </c>
      <c r="K152" s="1">
        <v>0</v>
      </c>
      <c r="L152" s="1">
        <v>0</v>
      </c>
      <c r="M152" s="1">
        <v>0</v>
      </c>
      <c r="N152" s="1">
        <v>54.164999999999999</v>
      </c>
      <c r="O152" s="1">
        <v>1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f t="shared" si="4"/>
        <v>54.164999999999999</v>
      </c>
      <c r="AB152" s="1">
        <v>716.65499999999997</v>
      </c>
      <c r="AC152" s="1">
        <f t="shared" si="5"/>
        <v>770.81999999999994</v>
      </c>
    </row>
    <row r="153" spans="1:29" x14ac:dyDescent="0.25">
      <c r="A153" s="1">
        <v>146</v>
      </c>
      <c r="B153" s="1" t="s">
        <v>111</v>
      </c>
      <c r="C153" s="2" t="s">
        <v>1156</v>
      </c>
      <c r="D153" s="2" t="s">
        <v>861</v>
      </c>
      <c r="E153" s="1" t="s">
        <v>1157</v>
      </c>
      <c r="F153" s="1" t="s">
        <v>800</v>
      </c>
      <c r="G153" s="1">
        <v>3</v>
      </c>
      <c r="H153" s="2" t="s">
        <v>1153</v>
      </c>
      <c r="I153" s="2" t="s">
        <v>30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62.5</v>
      </c>
      <c r="Q153" s="1">
        <v>1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f t="shared" si="4"/>
        <v>62.5</v>
      </c>
      <c r="AB153" s="1">
        <v>83.33</v>
      </c>
      <c r="AC153" s="1">
        <f t="shared" si="5"/>
        <v>145.82999999999998</v>
      </c>
    </row>
    <row r="154" spans="1:29" x14ac:dyDescent="0.25">
      <c r="A154" s="1">
        <v>147</v>
      </c>
      <c r="B154" s="1" t="s">
        <v>594</v>
      </c>
      <c r="C154" s="2" t="s">
        <v>1158</v>
      </c>
      <c r="D154" s="1" t="s">
        <v>792</v>
      </c>
      <c r="E154" s="1" t="s">
        <v>1159</v>
      </c>
      <c r="F154" s="1" t="s">
        <v>792</v>
      </c>
      <c r="G154" s="1">
        <v>3</v>
      </c>
      <c r="H154" s="2" t="s">
        <v>1153</v>
      </c>
      <c r="I154" s="2" t="s">
        <v>30</v>
      </c>
      <c r="J154" s="1">
        <v>0</v>
      </c>
      <c r="K154" s="1">
        <v>0</v>
      </c>
      <c r="L154" s="1">
        <v>0</v>
      </c>
      <c r="M154" s="1">
        <v>0</v>
      </c>
      <c r="N154" s="1">
        <v>40.625</v>
      </c>
      <c r="O154" s="1">
        <v>1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f t="shared" si="4"/>
        <v>40.625</v>
      </c>
      <c r="AB154" s="1">
        <v>439.15999999999997</v>
      </c>
      <c r="AC154" s="1">
        <f t="shared" si="5"/>
        <v>479.78499999999997</v>
      </c>
    </row>
    <row r="155" spans="1:29" x14ac:dyDescent="0.25">
      <c r="A155" s="1">
        <v>148</v>
      </c>
      <c r="B155" s="1" t="s">
        <v>29</v>
      </c>
      <c r="C155" s="2" t="s">
        <v>1160</v>
      </c>
      <c r="D155" s="1" t="s">
        <v>1065</v>
      </c>
      <c r="E155" s="1" t="s">
        <v>1161</v>
      </c>
      <c r="F155" s="1" t="s">
        <v>792</v>
      </c>
      <c r="G155" s="1">
        <v>3</v>
      </c>
      <c r="H155" s="2" t="s">
        <v>1153</v>
      </c>
      <c r="I155" s="2" t="s">
        <v>30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f t="shared" si="4"/>
        <v>0</v>
      </c>
      <c r="AB155" s="1">
        <v>266.67</v>
      </c>
      <c r="AC155" s="1">
        <f t="shared" si="5"/>
        <v>266.67</v>
      </c>
    </row>
    <row r="156" spans="1:29" x14ac:dyDescent="0.25">
      <c r="A156" s="1">
        <v>149</v>
      </c>
      <c r="B156" s="1" t="s">
        <v>494</v>
      </c>
      <c r="C156" s="2" t="s">
        <v>489</v>
      </c>
      <c r="D156" s="2" t="s">
        <v>1064</v>
      </c>
      <c r="E156" s="1" t="s">
        <v>1162</v>
      </c>
      <c r="F156" s="1" t="s">
        <v>800</v>
      </c>
      <c r="G156" s="1">
        <v>3</v>
      </c>
      <c r="H156" s="2" t="s">
        <v>1153</v>
      </c>
      <c r="I156" s="2" t="s">
        <v>30</v>
      </c>
      <c r="J156" s="1">
        <v>0</v>
      </c>
      <c r="K156" s="1">
        <v>0</v>
      </c>
      <c r="L156" s="1">
        <v>0</v>
      </c>
      <c r="M156" s="1">
        <v>0</v>
      </c>
      <c r="N156" s="1">
        <v>40.625</v>
      </c>
      <c r="O156" s="1">
        <v>1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f t="shared" si="4"/>
        <v>40.625</v>
      </c>
      <c r="AB156" s="1">
        <v>112.5</v>
      </c>
      <c r="AC156" s="1">
        <f t="shared" si="5"/>
        <v>153.125</v>
      </c>
    </row>
    <row r="157" spans="1:29" x14ac:dyDescent="0.25">
      <c r="A157" s="1">
        <v>150</v>
      </c>
      <c r="B157" s="1" t="s">
        <v>33</v>
      </c>
      <c r="C157" s="2" t="s">
        <v>1163</v>
      </c>
      <c r="D157" s="2" t="s">
        <v>861</v>
      </c>
      <c r="E157" s="1" t="s">
        <v>1164</v>
      </c>
      <c r="F157" s="1" t="s">
        <v>792</v>
      </c>
      <c r="G157" s="1">
        <v>3</v>
      </c>
      <c r="H157" s="2" t="s">
        <v>1153</v>
      </c>
      <c r="I157" s="2" t="s">
        <v>30</v>
      </c>
      <c r="J157" s="1">
        <v>0</v>
      </c>
      <c r="K157" s="1">
        <v>0</v>
      </c>
      <c r="L157" s="1">
        <v>100</v>
      </c>
      <c r="M157" s="1">
        <v>1</v>
      </c>
      <c r="N157" s="1">
        <v>108.33499999999999</v>
      </c>
      <c r="O157" s="1">
        <v>1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f t="shared" si="4"/>
        <v>208.33499999999998</v>
      </c>
      <c r="AB157" s="1">
        <v>223.33499999999998</v>
      </c>
      <c r="AC157" s="1">
        <f t="shared" si="5"/>
        <v>431.66999999999996</v>
      </c>
    </row>
    <row r="158" spans="1:29" x14ac:dyDescent="0.25">
      <c r="A158" s="1">
        <v>151</v>
      </c>
      <c r="B158" s="1" t="s">
        <v>272</v>
      </c>
      <c r="C158" s="2" t="s">
        <v>1084</v>
      </c>
      <c r="D158" s="2" t="s">
        <v>837</v>
      </c>
      <c r="E158" s="1" t="s">
        <v>1165</v>
      </c>
      <c r="F158" s="1" t="s">
        <v>800</v>
      </c>
      <c r="G158" s="1">
        <v>3</v>
      </c>
      <c r="H158" s="2" t="s">
        <v>1153</v>
      </c>
      <c r="I158" s="2" t="s">
        <v>30</v>
      </c>
      <c r="J158" s="1">
        <v>0</v>
      </c>
      <c r="K158" s="1">
        <v>0</v>
      </c>
      <c r="L158" s="1">
        <v>0</v>
      </c>
      <c r="M158" s="1">
        <v>0</v>
      </c>
      <c r="N158" s="1">
        <v>108.33499999999999</v>
      </c>
      <c r="O158" s="1">
        <v>1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f t="shared" si="4"/>
        <v>108.33499999999999</v>
      </c>
      <c r="AB158" s="1">
        <v>248.33499999999998</v>
      </c>
      <c r="AC158" s="1">
        <f t="shared" si="5"/>
        <v>356.66999999999996</v>
      </c>
    </row>
    <row r="159" spans="1:29" x14ac:dyDescent="0.25">
      <c r="A159" s="1">
        <v>152</v>
      </c>
      <c r="B159" s="1" t="s">
        <v>639</v>
      </c>
      <c r="C159" s="2" t="s">
        <v>1166</v>
      </c>
      <c r="D159" s="2" t="s">
        <v>1022</v>
      </c>
      <c r="E159" s="1" t="s">
        <v>1167</v>
      </c>
      <c r="F159" s="1" t="s">
        <v>800</v>
      </c>
      <c r="G159" s="1">
        <v>3</v>
      </c>
      <c r="H159" s="2" t="s">
        <v>1153</v>
      </c>
      <c r="I159" s="2" t="s">
        <v>30</v>
      </c>
      <c r="J159" s="1">
        <v>200</v>
      </c>
      <c r="K159" s="1">
        <v>1</v>
      </c>
      <c r="L159" s="1">
        <v>100</v>
      </c>
      <c r="M159" s="1">
        <v>1</v>
      </c>
      <c r="N159" s="1">
        <v>0</v>
      </c>
      <c r="O159" s="1">
        <v>0</v>
      </c>
      <c r="P159" s="1">
        <v>333.33</v>
      </c>
      <c r="Q159" s="1">
        <v>3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f t="shared" si="4"/>
        <v>633.32999999999993</v>
      </c>
      <c r="AB159" s="1">
        <v>579.16000000000008</v>
      </c>
      <c r="AC159" s="1">
        <f t="shared" si="5"/>
        <v>1212.49</v>
      </c>
    </row>
    <row r="160" spans="1:29" x14ac:dyDescent="0.25">
      <c r="A160" s="1">
        <v>153</v>
      </c>
      <c r="B160" s="1" t="s">
        <v>763</v>
      </c>
      <c r="C160" s="2" t="s">
        <v>958</v>
      </c>
      <c r="D160" s="2" t="s">
        <v>1168</v>
      </c>
      <c r="E160" s="1" t="s">
        <v>1169</v>
      </c>
      <c r="F160" s="1" t="s">
        <v>792</v>
      </c>
      <c r="G160" s="1">
        <v>3</v>
      </c>
      <c r="H160" s="2" t="s">
        <v>1153</v>
      </c>
      <c r="I160" s="2" t="s">
        <v>30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f t="shared" si="4"/>
        <v>0</v>
      </c>
      <c r="AB160" s="1">
        <v>0</v>
      </c>
      <c r="AC160" s="1">
        <f t="shared" si="5"/>
        <v>0</v>
      </c>
    </row>
    <row r="161" spans="1:29" x14ac:dyDescent="0.25">
      <c r="A161" s="1">
        <v>154</v>
      </c>
      <c r="B161" s="1" t="s">
        <v>558</v>
      </c>
      <c r="C161" s="2" t="s">
        <v>819</v>
      </c>
      <c r="D161" s="2" t="s">
        <v>1170</v>
      </c>
      <c r="E161" s="1" t="s">
        <v>1171</v>
      </c>
      <c r="F161" s="1" t="s">
        <v>792</v>
      </c>
      <c r="G161" s="1">
        <v>3</v>
      </c>
      <c r="H161" s="2" t="s">
        <v>1153</v>
      </c>
      <c r="I161" s="2" t="s">
        <v>30</v>
      </c>
      <c r="J161" s="1">
        <v>200</v>
      </c>
      <c r="K161" s="1">
        <v>1</v>
      </c>
      <c r="L161" s="1">
        <v>0</v>
      </c>
      <c r="M161" s="1">
        <v>0</v>
      </c>
      <c r="N161" s="1">
        <v>40.625</v>
      </c>
      <c r="O161" s="1">
        <v>1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f t="shared" si="4"/>
        <v>240.625</v>
      </c>
      <c r="AB161" s="1">
        <v>200</v>
      </c>
      <c r="AC161" s="1">
        <f t="shared" si="5"/>
        <v>440.625</v>
      </c>
    </row>
    <row r="162" spans="1:29" x14ac:dyDescent="0.25">
      <c r="A162" s="1">
        <v>155</v>
      </c>
      <c r="B162" s="1" t="s">
        <v>693</v>
      </c>
      <c r="C162" s="2" t="s">
        <v>1172</v>
      </c>
      <c r="D162" s="1" t="s">
        <v>1065</v>
      </c>
      <c r="E162" s="1" t="s">
        <v>1173</v>
      </c>
      <c r="F162" s="1" t="s">
        <v>792</v>
      </c>
      <c r="G162" s="1">
        <v>3</v>
      </c>
      <c r="H162" s="2" t="s">
        <v>1174</v>
      </c>
      <c r="I162" s="2" t="s">
        <v>30</v>
      </c>
      <c r="J162" s="1">
        <v>15</v>
      </c>
      <c r="K162" s="1">
        <v>1</v>
      </c>
      <c r="L162" s="1">
        <v>0</v>
      </c>
      <c r="M162" s="1">
        <v>0</v>
      </c>
      <c r="N162" s="1">
        <v>25</v>
      </c>
      <c r="O162" s="1">
        <v>1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f t="shared" si="4"/>
        <v>40</v>
      </c>
      <c r="AB162" s="1">
        <v>585</v>
      </c>
      <c r="AC162" s="1">
        <f t="shared" si="5"/>
        <v>625</v>
      </c>
    </row>
    <row r="163" spans="1:29" x14ac:dyDescent="0.25">
      <c r="A163" s="1">
        <v>156</v>
      </c>
      <c r="B163" s="1" t="s">
        <v>213</v>
      </c>
      <c r="C163" s="2" t="s">
        <v>1175</v>
      </c>
      <c r="D163" s="1" t="s">
        <v>881</v>
      </c>
      <c r="E163" s="1" t="s">
        <v>1176</v>
      </c>
      <c r="F163" s="1" t="s">
        <v>800</v>
      </c>
      <c r="G163" s="1">
        <v>3</v>
      </c>
      <c r="H163" s="2" t="s">
        <v>1174</v>
      </c>
      <c r="I163" s="2" t="s">
        <v>30</v>
      </c>
      <c r="J163" s="1">
        <v>0</v>
      </c>
      <c r="K163" s="1">
        <v>0</v>
      </c>
      <c r="L163" s="1">
        <v>0</v>
      </c>
      <c r="M163" s="1">
        <v>0</v>
      </c>
      <c r="N163" s="1">
        <v>25</v>
      </c>
      <c r="O163" s="1">
        <v>1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f t="shared" si="4"/>
        <v>25</v>
      </c>
      <c r="AB163" s="1">
        <v>265</v>
      </c>
      <c r="AC163" s="1">
        <f t="shared" si="5"/>
        <v>290</v>
      </c>
    </row>
    <row r="164" spans="1:29" x14ac:dyDescent="0.25">
      <c r="A164" s="1">
        <v>157</v>
      </c>
      <c r="B164" s="1" t="s">
        <v>627</v>
      </c>
      <c r="C164" s="2" t="s">
        <v>863</v>
      </c>
      <c r="D164" s="2" t="s">
        <v>1177</v>
      </c>
      <c r="E164" s="1" t="s">
        <v>1178</v>
      </c>
      <c r="F164" s="1" t="s">
        <v>792</v>
      </c>
      <c r="G164" s="1">
        <v>3</v>
      </c>
      <c r="H164" s="2" t="s">
        <v>1174</v>
      </c>
      <c r="I164" s="2" t="s">
        <v>30</v>
      </c>
      <c r="J164" s="1">
        <v>150</v>
      </c>
      <c r="K164" s="1">
        <v>1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f t="shared" si="4"/>
        <v>150</v>
      </c>
      <c r="AB164" s="1">
        <v>233.32999999999998</v>
      </c>
      <c r="AC164" s="1">
        <f t="shared" si="5"/>
        <v>383.33</v>
      </c>
    </row>
    <row r="165" spans="1:29" x14ac:dyDescent="0.25">
      <c r="A165" s="1">
        <v>158</v>
      </c>
      <c r="B165" s="1" t="s">
        <v>597</v>
      </c>
      <c r="C165" s="2" t="s">
        <v>1179</v>
      </c>
      <c r="D165" s="1" t="s">
        <v>881</v>
      </c>
      <c r="E165" s="1" t="s">
        <v>1180</v>
      </c>
      <c r="F165" s="1" t="s">
        <v>792</v>
      </c>
      <c r="G165" s="1">
        <v>3</v>
      </c>
      <c r="H165" s="2" t="s">
        <v>1174</v>
      </c>
      <c r="I165" s="2" t="s">
        <v>30</v>
      </c>
      <c r="J165" s="1">
        <v>0</v>
      </c>
      <c r="K165" s="1">
        <v>0</v>
      </c>
      <c r="L165" s="1">
        <v>0</v>
      </c>
      <c r="M165" s="1">
        <v>0</v>
      </c>
      <c r="N165" s="1">
        <f>50+40.625</f>
        <v>90.625</v>
      </c>
      <c r="O165" s="1">
        <v>2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f t="shared" si="4"/>
        <v>90.625</v>
      </c>
      <c r="AB165" s="1">
        <v>400</v>
      </c>
      <c r="AC165" s="1">
        <f t="shared" si="5"/>
        <v>490.625</v>
      </c>
    </row>
    <row r="166" spans="1:29" x14ac:dyDescent="0.25">
      <c r="A166" s="1">
        <v>159</v>
      </c>
      <c r="B166" s="1" t="s">
        <v>136</v>
      </c>
      <c r="C166" s="2" t="s">
        <v>1181</v>
      </c>
      <c r="D166" s="2" t="s">
        <v>916</v>
      </c>
      <c r="E166" s="1" t="s">
        <v>1182</v>
      </c>
      <c r="F166" s="1" t="s">
        <v>800</v>
      </c>
      <c r="G166" s="1">
        <v>3</v>
      </c>
      <c r="H166" s="2" t="s">
        <v>1174</v>
      </c>
      <c r="I166" s="2" t="s">
        <v>30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f t="shared" si="4"/>
        <v>0</v>
      </c>
      <c r="AB166" s="1">
        <v>0</v>
      </c>
      <c r="AC166" s="1">
        <f t="shared" si="5"/>
        <v>0</v>
      </c>
    </row>
    <row r="167" spans="1:29" x14ac:dyDescent="0.25">
      <c r="A167" s="1">
        <v>160</v>
      </c>
      <c r="B167" s="1" t="s">
        <v>313</v>
      </c>
      <c r="C167" s="2" t="s">
        <v>825</v>
      </c>
      <c r="D167" s="2" t="s">
        <v>1183</v>
      </c>
      <c r="E167" s="1" t="s">
        <v>1184</v>
      </c>
      <c r="F167" s="1" t="s">
        <v>792</v>
      </c>
      <c r="G167" s="1">
        <v>3</v>
      </c>
      <c r="H167" s="2" t="s">
        <v>1174</v>
      </c>
      <c r="I167" s="2" t="s">
        <v>30</v>
      </c>
      <c r="J167" s="1">
        <v>100</v>
      </c>
      <c r="K167" s="1">
        <v>1</v>
      </c>
      <c r="L167" s="1">
        <v>50</v>
      </c>
      <c r="M167" s="1">
        <v>1</v>
      </c>
      <c r="N167" s="1">
        <f>50+40.625</f>
        <v>90.625</v>
      </c>
      <c r="O167" s="1">
        <v>2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f t="shared" si="4"/>
        <v>240.625</v>
      </c>
      <c r="AB167" s="1">
        <v>150</v>
      </c>
      <c r="AC167" s="1">
        <f t="shared" si="5"/>
        <v>390.625</v>
      </c>
    </row>
    <row r="168" spans="1:29" x14ac:dyDescent="0.25">
      <c r="A168" s="1">
        <v>161</v>
      </c>
      <c r="B168" s="1" t="s">
        <v>119</v>
      </c>
      <c r="C168" s="2" t="s">
        <v>903</v>
      </c>
      <c r="D168" s="1" t="s">
        <v>811</v>
      </c>
      <c r="E168" s="1" t="s">
        <v>1185</v>
      </c>
      <c r="F168" s="1" t="s">
        <v>800</v>
      </c>
      <c r="G168" s="1">
        <v>3</v>
      </c>
      <c r="H168" s="2" t="s">
        <v>1174</v>
      </c>
      <c r="I168" s="2" t="s">
        <v>30</v>
      </c>
      <c r="J168" s="1">
        <v>115</v>
      </c>
      <c r="K168" s="1">
        <v>2</v>
      </c>
      <c r="L168" s="1">
        <v>75</v>
      </c>
      <c r="M168" s="1">
        <v>1</v>
      </c>
      <c r="N168" s="1">
        <v>100</v>
      </c>
      <c r="O168" s="1">
        <v>1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f t="shared" si="4"/>
        <v>290</v>
      </c>
      <c r="AB168" s="1">
        <v>190</v>
      </c>
      <c r="AC168" s="1">
        <f t="shared" si="5"/>
        <v>480</v>
      </c>
    </row>
    <row r="169" spans="1:29" x14ac:dyDescent="0.25">
      <c r="A169" s="1">
        <v>162</v>
      </c>
      <c r="B169" s="1" t="s">
        <v>359</v>
      </c>
      <c r="C169" s="2" t="s">
        <v>1186</v>
      </c>
      <c r="D169" s="2" t="s">
        <v>837</v>
      </c>
      <c r="E169" s="1" t="s">
        <v>1187</v>
      </c>
      <c r="F169" s="1" t="s">
        <v>792</v>
      </c>
      <c r="G169" s="1">
        <v>3</v>
      </c>
      <c r="H169" s="2" t="s">
        <v>1188</v>
      </c>
      <c r="I169" s="2" t="s">
        <v>30</v>
      </c>
      <c r="J169" s="1">
        <v>100</v>
      </c>
      <c r="K169" s="1">
        <v>1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f t="shared" si="4"/>
        <v>100</v>
      </c>
      <c r="AB169" s="1">
        <v>0</v>
      </c>
      <c r="AC169" s="1">
        <f t="shared" si="5"/>
        <v>100</v>
      </c>
    </row>
    <row r="170" spans="1:29" x14ac:dyDescent="0.25">
      <c r="A170" s="1">
        <v>163</v>
      </c>
      <c r="B170" s="1" t="s">
        <v>519</v>
      </c>
      <c r="C170" s="2" t="s">
        <v>1189</v>
      </c>
      <c r="D170" s="2" t="s">
        <v>837</v>
      </c>
      <c r="E170" s="1" t="s">
        <v>1190</v>
      </c>
      <c r="F170" s="1" t="s">
        <v>800</v>
      </c>
      <c r="G170" s="1">
        <v>3</v>
      </c>
      <c r="H170" s="2" t="s">
        <v>1188</v>
      </c>
      <c r="I170" s="2" t="s">
        <v>30</v>
      </c>
      <c r="J170" s="1">
        <v>0</v>
      </c>
      <c r="K170" s="1">
        <v>0</v>
      </c>
      <c r="L170" s="1">
        <v>0</v>
      </c>
      <c r="M170" s="1">
        <v>0</v>
      </c>
      <c r="N170" s="1">
        <v>73.125</v>
      </c>
      <c r="O170" s="1">
        <v>2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f t="shared" si="4"/>
        <v>73.125</v>
      </c>
      <c r="AB170" s="1">
        <v>73.125</v>
      </c>
      <c r="AC170" s="1">
        <f t="shared" si="5"/>
        <v>146.25</v>
      </c>
    </row>
    <row r="171" spans="1:29" x14ac:dyDescent="0.25">
      <c r="A171" s="1">
        <v>164</v>
      </c>
      <c r="B171" s="1" t="s">
        <v>444</v>
      </c>
      <c r="C171" s="2" t="s">
        <v>442</v>
      </c>
      <c r="D171" s="1" t="s">
        <v>886</v>
      </c>
      <c r="E171" s="1" t="s">
        <v>1191</v>
      </c>
      <c r="F171" s="1" t="s">
        <v>800</v>
      </c>
      <c r="G171" s="1">
        <v>3</v>
      </c>
      <c r="H171" s="2" t="s">
        <v>1188</v>
      </c>
      <c r="I171" s="2" t="s">
        <v>30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f t="shared" si="4"/>
        <v>0</v>
      </c>
      <c r="AB171" s="1">
        <v>0</v>
      </c>
      <c r="AC171" s="1">
        <f t="shared" si="5"/>
        <v>0</v>
      </c>
    </row>
    <row r="172" spans="1:29" x14ac:dyDescent="0.25">
      <c r="A172" s="1">
        <v>165</v>
      </c>
      <c r="B172" s="1" t="s">
        <v>380</v>
      </c>
      <c r="C172" s="2" t="s">
        <v>1192</v>
      </c>
      <c r="D172" s="1" t="s">
        <v>1193</v>
      </c>
      <c r="E172" s="1" t="s">
        <v>1194</v>
      </c>
      <c r="F172" s="1" t="s">
        <v>792</v>
      </c>
      <c r="G172" s="1">
        <v>3</v>
      </c>
      <c r="H172" s="2" t="s">
        <v>1188</v>
      </c>
      <c r="I172" s="2" t="s">
        <v>30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f t="shared" si="4"/>
        <v>0</v>
      </c>
      <c r="AB172" s="1">
        <v>0</v>
      </c>
      <c r="AC172" s="1">
        <f t="shared" si="5"/>
        <v>0</v>
      </c>
    </row>
    <row r="173" spans="1:29" x14ac:dyDescent="0.25">
      <c r="A173" s="1">
        <v>166</v>
      </c>
      <c r="B173" s="1" t="s">
        <v>563</v>
      </c>
      <c r="C173" s="2" t="s">
        <v>819</v>
      </c>
      <c r="D173" s="1" t="s">
        <v>1195</v>
      </c>
      <c r="E173" s="1" t="s">
        <v>1196</v>
      </c>
      <c r="F173" s="1" t="s">
        <v>792</v>
      </c>
      <c r="G173" s="1">
        <v>3</v>
      </c>
      <c r="H173" s="2" t="s">
        <v>1188</v>
      </c>
      <c r="I173" s="2" t="s">
        <v>30</v>
      </c>
      <c r="J173" s="1">
        <v>0</v>
      </c>
      <c r="K173" s="1">
        <v>0</v>
      </c>
      <c r="L173" s="1">
        <v>0</v>
      </c>
      <c r="M173" s="1">
        <v>0</v>
      </c>
      <c r="N173" s="1">
        <v>40.625</v>
      </c>
      <c r="O173" s="1">
        <v>1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f t="shared" si="4"/>
        <v>40.625</v>
      </c>
      <c r="AB173" s="1">
        <v>40.625</v>
      </c>
      <c r="AC173" s="1">
        <f t="shared" si="5"/>
        <v>81.25</v>
      </c>
    </row>
    <row r="174" spans="1:29" x14ac:dyDescent="0.25">
      <c r="A174" s="1">
        <v>167</v>
      </c>
      <c r="B174" s="1" t="s">
        <v>729</v>
      </c>
      <c r="C174" s="2" t="s">
        <v>1197</v>
      </c>
      <c r="D174" s="2" t="s">
        <v>901</v>
      </c>
      <c r="E174" s="1" t="s">
        <v>1198</v>
      </c>
      <c r="F174" s="1" t="s">
        <v>792</v>
      </c>
      <c r="G174" s="1">
        <v>3</v>
      </c>
      <c r="H174" s="2" t="s">
        <v>1199</v>
      </c>
      <c r="I174" s="2" t="s">
        <v>30</v>
      </c>
      <c r="J174" s="1">
        <v>200</v>
      </c>
      <c r="K174" s="1">
        <v>1</v>
      </c>
      <c r="L174" s="1">
        <v>50</v>
      </c>
      <c r="M174" s="1">
        <v>1</v>
      </c>
      <c r="N174" s="1">
        <v>0</v>
      </c>
      <c r="O174" s="1">
        <v>0</v>
      </c>
      <c r="P174" s="1">
        <v>662.5</v>
      </c>
      <c r="Q174" s="1">
        <v>5</v>
      </c>
      <c r="R174" s="1">
        <v>0</v>
      </c>
      <c r="S174" s="1">
        <v>0</v>
      </c>
      <c r="T174" s="1">
        <v>0</v>
      </c>
      <c r="U174" s="1">
        <v>0</v>
      </c>
      <c r="V174" s="1">
        <v>360</v>
      </c>
      <c r="W174" s="1">
        <v>2</v>
      </c>
      <c r="X174" s="1">
        <v>0</v>
      </c>
      <c r="Y174" s="1">
        <v>0</v>
      </c>
      <c r="Z174" s="1">
        <v>0</v>
      </c>
      <c r="AA174" s="1">
        <f t="shared" si="4"/>
        <v>1272.5</v>
      </c>
      <c r="AB174" s="1">
        <v>1106.6500000000001</v>
      </c>
      <c r="AC174" s="1">
        <f t="shared" si="5"/>
        <v>2379.15</v>
      </c>
    </row>
    <row r="175" spans="1:29" x14ac:dyDescent="0.25">
      <c r="A175" s="1">
        <v>168</v>
      </c>
      <c r="B175" s="1" t="s">
        <v>645</v>
      </c>
      <c r="C175" s="2" t="s">
        <v>1200</v>
      </c>
      <c r="D175" s="2" t="s">
        <v>1201</v>
      </c>
      <c r="E175" s="1" t="s">
        <v>1202</v>
      </c>
      <c r="F175" s="1" t="s">
        <v>792</v>
      </c>
      <c r="G175" s="1">
        <v>3</v>
      </c>
      <c r="H175" s="2" t="s">
        <v>1199</v>
      </c>
      <c r="I175" s="2" t="s">
        <v>30</v>
      </c>
      <c r="J175" s="1">
        <v>0</v>
      </c>
      <c r="K175" s="1">
        <v>0</v>
      </c>
      <c r="L175" s="1">
        <v>0</v>
      </c>
      <c r="M175" s="1">
        <v>0</v>
      </c>
      <c r="N175" s="1">
        <v>54.164999999999999</v>
      </c>
      <c r="O175" s="1">
        <v>1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f t="shared" si="4"/>
        <v>54.164999999999999</v>
      </c>
      <c r="AB175" s="1">
        <v>518.32999999999993</v>
      </c>
      <c r="AC175" s="1">
        <f t="shared" si="5"/>
        <v>572.49499999999989</v>
      </c>
    </row>
    <row r="176" spans="1:29" x14ac:dyDescent="0.25">
      <c r="A176" s="1">
        <v>169</v>
      </c>
      <c r="B176" s="1" t="s">
        <v>493</v>
      </c>
      <c r="C176" s="2" t="s">
        <v>489</v>
      </c>
      <c r="D176" s="2" t="s">
        <v>920</v>
      </c>
      <c r="E176" s="1" t="s">
        <v>1203</v>
      </c>
      <c r="F176" s="1" t="s">
        <v>800</v>
      </c>
      <c r="G176" s="1">
        <v>3</v>
      </c>
      <c r="H176" s="2" t="s">
        <v>1199</v>
      </c>
      <c r="I176" s="2" t="s">
        <v>30</v>
      </c>
      <c r="J176" s="1">
        <v>15</v>
      </c>
      <c r="K176" s="1">
        <v>1</v>
      </c>
      <c r="L176" s="1">
        <v>0</v>
      </c>
      <c r="M176" s="1">
        <v>0</v>
      </c>
      <c r="N176" s="1">
        <v>54.164999999999999</v>
      </c>
      <c r="O176" s="1">
        <v>1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f t="shared" si="4"/>
        <v>69.164999999999992</v>
      </c>
      <c r="AB176" s="1">
        <v>249.16499999999999</v>
      </c>
      <c r="AC176" s="1">
        <f t="shared" si="5"/>
        <v>318.33</v>
      </c>
    </row>
    <row r="177" spans="1:29" x14ac:dyDescent="0.25">
      <c r="A177" s="1">
        <v>170</v>
      </c>
      <c r="B177" s="1" t="s">
        <v>305</v>
      </c>
      <c r="C177" s="2" t="s">
        <v>1204</v>
      </c>
      <c r="D177" s="1" t="s">
        <v>1193</v>
      </c>
      <c r="E177" s="1" t="s">
        <v>1205</v>
      </c>
      <c r="F177" s="1" t="s">
        <v>792</v>
      </c>
      <c r="G177" s="1">
        <v>3</v>
      </c>
      <c r="H177" s="2" t="s">
        <v>1199</v>
      </c>
      <c r="I177" s="2" t="s">
        <v>30</v>
      </c>
      <c r="J177" s="1">
        <v>0</v>
      </c>
      <c r="K177" s="1">
        <v>0</v>
      </c>
      <c r="L177" s="1">
        <v>0</v>
      </c>
      <c r="M177" s="1">
        <v>0</v>
      </c>
      <c r="N177" s="1">
        <v>54.164999999999999</v>
      </c>
      <c r="O177" s="1">
        <v>1</v>
      </c>
      <c r="P177" s="1">
        <v>0</v>
      </c>
      <c r="Q177" s="1">
        <v>1</v>
      </c>
      <c r="R177" s="1">
        <v>1</v>
      </c>
      <c r="S177" s="1">
        <v>0</v>
      </c>
      <c r="T177" s="1">
        <v>0</v>
      </c>
      <c r="U177" s="1">
        <v>0</v>
      </c>
      <c r="V177" s="1">
        <v>100</v>
      </c>
      <c r="W177" s="1">
        <v>1</v>
      </c>
      <c r="X177" s="1">
        <v>0</v>
      </c>
      <c r="Y177" s="1">
        <v>0</v>
      </c>
      <c r="Z177" s="1">
        <v>0</v>
      </c>
      <c r="AA177" s="1">
        <f t="shared" si="4"/>
        <v>154.16499999999999</v>
      </c>
      <c r="AB177" s="1">
        <v>179.16499999999999</v>
      </c>
      <c r="AC177" s="1">
        <f t="shared" si="5"/>
        <v>333.33</v>
      </c>
    </row>
    <row r="178" spans="1:29" x14ac:dyDescent="0.25">
      <c r="A178" s="1">
        <v>171</v>
      </c>
      <c r="B178" s="1" t="s">
        <v>634</v>
      </c>
      <c r="C178" s="2" t="s">
        <v>1206</v>
      </c>
      <c r="D178" s="2" t="s">
        <v>1207</v>
      </c>
      <c r="E178" s="1" t="s">
        <v>1208</v>
      </c>
      <c r="F178" s="1" t="s">
        <v>792</v>
      </c>
      <c r="G178" s="1">
        <v>3</v>
      </c>
      <c r="H178" s="2" t="s">
        <v>1199</v>
      </c>
      <c r="I178" s="2" t="s">
        <v>30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100</v>
      </c>
      <c r="Q178" s="1">
        <v>1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f t="shared" si="4"/>
        <v>100</v>
      </c>
      <c r="AB178" s="1">
        <v>166.67</v>
      </c>
      <c r="AC178" s="1">
        <f t="shared" si="5"/>
        <v>266.66999999999996</v>
      </c>
    </row>
    <row r="179" spans="1:29" x14ac:dyDescent="0.25">
      <c r="A179" s="1">
        <v>172</v>
      </c>
      <c r="B179" s="1" t="s">
        <v>311</v>
      </c>
      <c r="C179" s="2" t="s">
        <v>825</v>
      </c>
      <c r="D179" s="2" t="s">
        <v>868</v>
      </c>
      <c r="E179" s="1" t="s">
        <v>1066</v>
      </c>
      <c r="F179" s="1" t="s">
        <v>792</v>
      </c>
      <c r="G179" s="1">
        <v>3</v>
      </c>
      <c r="H179" s="2" t="s">
        <v>1199</v>
      </c>
      <c r="I179" s="2" t="s">
        <v>30</v>
      </c>
      <c r="J179" s="1">
        <v>100</v>
      </c>
      <c r="K179" s="1">
        <v>1</v>
      </c>
      <c r="L179" s="1">
        <v>0</v>
      </c>
      <c r="M179" s="1">
        <v>0</v>
      </c>
      <c r="N179" s="1">
        <v>54.164999999999999</v>
      </c>
      <c r="O179" s="1">
        <v>1</v>
      </c>
      <c r="P179" s="1">
        <v>250</v>
      </c>
      <c r="Q179" s="1">
        <v>2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f t="shared" si="4"/>
        <v>404.16500000000002</v>
      </c>
      <c r="AB179" s="1">
        <v>329.16499999999996</v>
      </c>
      <c r="AC179" s="1">
        <f t="shared" si="5"/>
        <v>733.32999999999993</v>
      </c>
    </row>
    <row r="180" spans="1:29" x14ac:dyDescent="0.25">
      <c r="A180" s="1">
        <v>173</v>
      </c>
      <c r="B180" s="1" t="s">
        <v>342</v>
      </c>
      <c r="C180" s="2" t="s">
        <v>1209</v>
      </c>
      <c r="D180" s="2" t="s">
        <v>1210</v>
      </c>
      <c r="E180" s="1" t="s">
        <v>1211</v>
      </c>
      <c r="F180" s="1" t="s">
        <v>792</v>
      </c>
      <c r="G180" s="1">
        <v>3</v>
      </c>
      <c r="H180" s="2" t="s">
        <v>1199</v>
      </c>
      <c r="I180" s="2" t="s">
        <v>30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f t="shared" si="4"/>
        <v>0</v>
      </c>
      <c r="AB180" s="1">
        <v>0</v>
      </c>
      <c r="AC180" s="1">
        <f t="shared" si="5"/>
        <v>0</v>
      </c>
    </row>
    <row r="181" spans="1:29" x14ac:dyDescent="0.25">
      <c r="A181" s="1">
        <v>174</v>
      </c>
      <c r="B181" s="1" t="s">
        <v>203</v>
      </c>
      <c r="C181" s="2" t="s">
        <v>1212</v>
      </c>
      <c r="D181" s="2" t="s">
        <v>955</v>
      </c>
      <c r="E181" s="1" t="s">
        <v>1213</v>
      </c>
      <c r="F181" s="1" t="s">
        <v>792</v>
      </c>
      <c r="G181" s="1">
        <v>4</v>
      </c>
      <c r="H181" s="2" t="s">
        <v>1214</v>
      </c>
      <c r="I181" s="2" t="s">
        <v>1215</v>
      </c>
      <c r="J181" s="1">
        <v>250</v>
      </c>
      <c r="K181" s="1">
        <v>1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137.5</v>
      </c>
      <c r="W181" s="1">
        <v>3</v>
      </c>
      <c r="X181" s="1">
        <v>0</v>
      </c>
      <c r="Y181" s="1">
        <v>0</v>
      </c>
      <c r="Z181" s="1">
        <v>0</v>
      </c>
      <c r="AA181" s="1">
        <f t="shared" si="4"/>
        <v>387.5</v>
      </c>
      <c r="AB181" s="1">
        <v>887.5</v>
      </c>
      <c r="AC181" s="1">
        <f t="shared" si="5"/>
        <v>1275</v>
      </c>
    </row>
    <row r="182" spans="1:29" x14ac:dyDescent="0.25">
      <c r="A182" s="1">
        <v>175</v>
      </c>
      <c r="B182" s="1" t="s">
        <v>577</v>
      </c>
      <c r="C182" s="2" t="s">
        <v>1014</v>
      </c>
      <c r="D182" s="2" t="s">
        <v>1216</v>
      </c>
      <c r="E182" s="1" t="s">
        <v>1217</v>
      </c>
      <c r="F182" s="1" t="s">
        <v>792</v>
      </c>
      <c r="G182" s="1">
        <v>4</v>
      </c>
      <c r="H182" s="2" t="s">
        <v>1214</v>
      </c>
      <c r="I182" s="2" t="s">
        <v>1215</v>
      </c>
      <c r="J182" s="1">
        <v>0</v>
      </c>
      <c r="K182" s="1">
        <v>0</v>
      </c>
      <c r="L182" s="1">
        <v>125</v>
      </c>
      <c r="M182" s="1">
        <v>1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137.5</v>
      </c>
      <c r="W182" s="1">
        <v>3</v>
      </c>
      <c r="X182" s="1">
        <v>80</v>
      </c>
      <c r="Y182" s="1">
        <v>0</v>
      </c>
      <c r="Z182" s="1">
        <v>0</v>
      </c>
      <c r="AA182" s="1">
        <f t="shared" si="4"/>
        <v>342.5</v>
      </c>
      <c r="AB182" s="1">
        <v>375</v>
      </c>
      <c r="AC182" s="1">
        <f t="shared" si="5"/>
        <v>717.5</v>
      </c>
    </row>
    <row r="183" spans="1:29" x14ac:dyDescent="0.25">
      <c r="A183" s="1">
        <v>176</v>
      </c>
      <c r="B183" s="1" t="s">
        <v>689</v>
      </c>
      <c r="C183" s="2" t="s">
        <v>1218</v>
      </c>
      <c r="D183" s="1" t="s">
        <v>947</v>
      </c>
      <c r="E183" s="1" t="s">
        <v>1219</v>
      </c>
      <c r="F183" s="1" t="s">
        <v>792</v>
      </c>
      <c r="G183" s="1">
        <v>4</v>
      </c>
      <c r="H183" s="2" t="s">
        <v>1214</v>
      </c>
      <c r="I183" s="2" t="s">
        <v>1215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f t="shared" si="4"/>
        <v>0</v>
      </c>
      <c r="AB183" s="1">
        <v>0</v>
      </c>
      <c r="AC183" s="1">
        <f t="shared" si="5"/>
        <v>0</v>
      </c>
    </row>
    <row r="184" spans="1:29" x14ac:dyDescent="0.25">
      <c r="A184" s="1">
        <v>177</v>
      </c>
      <c r="B184" s="1" t="s">
        <v>295</v>
      </c>
      <c r="C184" s="2" t="s">
        <v>1220</v>
      </c>
      <c r="D184" s="2" t="s">
        <v>1221</v>
      </c>
      <c r="E184" s="1" t="s">
        <v>1222</v>
      </c>
      <c r="F184" s="1" t="s">
        <v>792</v>
      </c>
      <c r="G184" s="1">
        <v>4</v>
      </c>
      <c r="H184" s="2" t="s">
        <v>1214</v>
      </c>
      <c r="I184" s="2" t="s">
        <v>1215</v>
      </c>
      <c r="J184" s="1">
        <v>0</v>
      </c>
      <c r="K184" s="1">
        <v>0</v>
      </c>
      <c r="L184" s="1">
        <v>0</v>
      </c>
      <c r="M184" s="1">
        <v>0</v>
      </c>
      <c r="N184" s="1">
        <v>75</v>
      </c>
      <c r="O184" s="1">
        <v>1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f t="shared" si="4"/>
        <v>75</v>
      </c>
      <c r="AB184" s="1">
        <v>165</v>
      </c>
      <c r="AC184" s="1">
        <f t="shared" si="5"/>
        <v>240</v>
      </c>
    </row>
    <row r="185" spans="1:29" x14ac:dyDescent="0.25">
      <c r="A185" s="1">
        <v>178</v>
      </c>
      <c r="B185" s="1" t="s">
        <v>152</v>
      </c>
      <c r="C185" s="2" t="s">
        <v>1223</v>
      </c>
      <c r="D185" s="2" t="s">
        <v>1224</v>
      </c>
      <c r="E185" s="1" t="s">
        <v>1225</v>
      </c>
      <c r="F185" s="1" t="s">
        <v>792</v>
      </c>
      <c r="G185" s="1">
        <v>4</v>
      </c>
      <c r="H185" s="2" t="s">
        <v>1214</v>
      </c>
      <c r="I185" s="2" t="s">
        <v>1215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160</v>
      </c>
      <c r="W185" s="1">
        <v>3</v>
      </c>
      <c r="X185" s="1">
        <v>0</v>
      </c>
      <c r="Y185" s="1">
        <v>0</v>
      </c>
      <c r="Z185" s="1">
        <v>0</v>
      </c>
      <c r="AA185" s="1">
        <f t="shared" si="4"/>
        <v>160</v>
      </c>
      <c r="AB185" s="1">
        <v>308.33000000000004</v>
      </c>
      <c r="AC185" s="1">
        <f t="shared" si="5"/>
        <v>468.33000000000004</v>
      </c>
    </row>
    <row r="186" spans="1:29" x14ac:dyDescent="0.25">
      <c r="A186" s="1">
        <v>179</v>
      </c>
      <c r="B186" s="1" t="s">
        <v>405</v>
      </c>
      <c r="C186" s="2" t="s">
        <v>404</v>
      </c>
      <c r="D186" s="2" t="s">
        <v>1226</v>
      </c>
      <c r="E186" s="1" t="s">
        <v>1227</v>
      </c>
      <c r="F186" s="1" t="s">
        <v>800</v>
      </c>
      <c r="G186" s="1">
        <v>4</v>
      </c>
      <c r="H186" s="2" t="s">
        <v>1214</v>
      </c>
      <c r="I186" s="2" t="s">
        <v>1215</v>
      </c>
      <c r="J186" s="1">
        <v>0</v>
      </c>
      <c r="K186" s="1">
        <v>0</v>
      </c>
      <c r="L186" s="1">
        <v>0</v>
      </c>
      <c r="M186" s="1">
        <v>0</v>
      </c>
      <c r="N186" s="1">
        <v>75</v>
      </c>
      <c r="O186" s="1">
        <v>1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f t="shared" si="4"/>
        <v>75</v>
      </c>
      <c r="AB186" s="1">
        <v>200</v>
      </c>
      <c r="AC186" s="1">
        <f t="shared" si="5"/>
        <v>275</v>
      </c>
    </row>
    <row r="187" spans="1:29" x14ac:dyDescent="0.25">
      <c r="A187" s="1">
        <v>180</v>
      </c>
      <c r="B187" s="1" t="s">
        <v>251</v>
      </c>
      <c r="C187" s="2" t="s">
        <v>1228</v>
      </c>
      <c r="D187" s="2" t="s">
        <v>1229</v>
      </c>
      <c r="E187" s="1" t="s">
        <v>1230</v>
      </c>
      <c r="F187" s="1" t="s">
        <v>792</v>
      </c>
      <c r="G187" s="1">
        <v>4</v>
      </c>
      <c r="H187" s="2" t="s">
        <v>1214</v>
      </c>
      <c r="I187" s="2" t="s">
        <v>1215</v>
      </c>
      <c r="J187" s="1">
        <v>0</v>
      </c>
      <c r="K187" s="1">
        <v>0</v>
      </c>
      <c r="L187" s="1">
        <v>0</v>
      </c>
      <c r="M187" s="1">
        <v>0</v>
      </c>
      <c r="N187" s="1">
        <v>75</v>
      </c>
      <c r="O187" s="1">
        <v>1</v>
      </c>
      <c r="P187" s="1">
        <v>125</v>
      </c>
      <c r="Q187" s="1">
        <v>1</v>
      </c>
      <c r="R187" s="1">
        <v>0</v>
      </c>
      <c r="S187" s="1">
        <v>0</v>
      </c>
      <c r="T187" s="1">
        <v>0</v>
      </c>
      <c r="U187" s="1">
        <v>0</v>
      </c>
      <c r="V187" s="1">
        <v>112.5</v>
      </c>
      <c r="W187" s="1">
        <v>2</v>
      </c>
      <c r="X187" s="1">
        <v>30</v>
      </c>
      <c r="Y187" s="1">
        <v>0</v>
      </c>
      <c r="Z187" s="1">
        <v>0</v>
      </c>
      <c r="AA187" s="1">
        <f t="shared" si="4"/>
        <v>342.5</v>
      </c>
      <c r="AB187" s="1">
        <v>225</v>
      </c>
      <c r="AC187" s="1">
        <f t="shared" si="5"/>
        <v>567.5</v>
      </c>
    </row>
    <row r="188" spans="1:29" x14ac:dyDescent="0.25">
      <c r="A188" s="1">
        <v>181</v>
      </c>
      <c r="B188" s="1" t="s">
        <v>678</v>
      </c>
      <c r="C188" s="2" t="s">
        <v>1231</v>
      </c>
      <c r="D188" s="2" t="s">
        <v>1232</v>
      </c>
      <c r="E188" s="1" t="s">
        <v>1233</v>
      </c>
      <c r="F188" s="1" t="s">
        <v>792</v>
      </c>
      <c r="G188" s="1">
        <v>4</v>
      </c>
      <c r="H188" s="2" t="s">
        <v>1214</v>
      </c>
      <c r="I188" s="2" t="s">
        <v>1215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f t="shared" si="4"/>
        <v>0</v>
      </c>
      <c r="AB188" s="1">
        <v>0</v>
      </c>
      <c r="AC188" s="1">
        <f t="shared" si="5"/>
        <v>0</v>
      </c>
    </row>
    <row r="189" spans="1:29" x14ac:dyDescent="0.25">
      <c r="A189" s="1">
        <v>182</v>
      </c>
      <c r="B189" s="1" t="s">
        <v>407</v>
      </c>
      <c r="C189" s="2" t="s">
        <v>810</v>
      </c>
      <c r="D189" s="2" t="s">
        <v>1234</v>
      </c>
      <c r="E189" s="1" t="s">
        <v>1235</v>
      </c>
      <c r="F189" s="1" t="s">
        <v>800</v>
      </c>
      <c r="G189" s="1">
        <v>4</v>
      </c>
      <c r="H189" s="2" t="s">
        <v>1236</v>
      </c>
      <c r="I189" s="2" t="s">
        <v>1215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250</v>
      </c>
      <c r="W189" s="1">
        <v>3</v>
      </c>
      <c r="X189" s="1">
        <v>0</v>
      </c>
      <c r="Y189" s="1">
        <v>0</v>
      </c>
      <c r="Z189" s="1">
        <v>0</v>
      </c>
      <c r="AA189" s="1">
        <f t="shared" si="4"/>
        <v>250</v>
      </c>
      <c r="AB189" s="1">
        <f>150+100</f>
        <v>250</v>
      </c>
      <c r="AC189" s="1">
        <f t="shared" si="5"/>
        <v>500</v>
      </c>
    </row>
    <row r="190" spans="1:29" x14ac:dyDescent="0.25">
      <c r="A190" s="1">
        <v>183</v>
      </c>
      <c r="B190" s="1" t="s">
        <v>629</v>
      </c>
      <c r="C190" s="2" t="s">
        <v>1237</v>
      </c>
      <c r="D190" s="2" t="s">
        <v>1121</v>
      </c>
      <c r="E190" s="1" t="s">
        <v>1238</v>
      </c>
      <c r="F190" s="1" t="s">
        <v>792</v>
      </c>
      <c r="G190" s="1">
        <v>4</v>
      </c>
      <c r="H190" s="2" t="s">
        <v>1236</v>
      </c>
      <c r="I190" s="2" t="s">
        <v>1215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100</v>
      </c>
      <c r="W190" s="1">
        <v>1</v>
      </c>
      <c r="X190" s="1">
        <v>0</v>
      </c>
      <c r="Y190" s="1">
        <v>0</v>
      </c>
      <c r="Z190" s="1">
        <v>0</v>
      </c>
      <c r="AA190" s="1">
        <f t="shared" si="4"/>
        <v>100</v>
      </c>
      <c r="AB190" s="1">
        <v>0</v>
      </c>
      <c r="AC190" s="1">
        <f t="shared" si="5"/>
        <v>100</v>
      </c>
    </row>
    <row r="191" spans="1:29" x14ac:dyDescent="0.25">
      <c r="A191" s="1">
        <v>184</v>
      </c>
      <c r="B191" s="1" t="s">
        <v>539</v>
      </c>
      <c r="C191" s="2" t="s">
        <v>819</v>
      </c>
      <c r="D191" s="2" t="s">
        <v>1239</v>
      </c>
      <c r="E191" s="1" t="s">
        <v>1240</v>
      </c>
      <c r="F191" s="1" t="s">
        <v>792</v>
      </c>
      <c r="G191" s="1">
        <v>4</v>
      </c>
      <c r="H191" s="2" t="s">
        <v>1236</v>
      </c>
      <c r="I191" s="2" t="s">
        <v>1215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250</v>
      </c>
      <c r="W191" s="1">
        <v>3</v>
      </c>
      <c r="X191" s="1">
        <v>0</v>
      </c>
      <c r="Y191" s="1">
        <v>0</v>
      </c>
      <c r="Z191" s="1">
        <v>0</v>
      </c>
      <c r="AA191" s="1">
        <f t="shared" si="4"/>
        <v>250</v>
      </c>
      <c r="AB191" s="1">
        <v>300</v>
      </c>
      <c r="AC191" s="1">
        <f t="shared" si="5"/>
        <v>550</v>
      </c>
    </row>
    <row r="192" spans="1:29" x14ac:dyDescent="0.25">
      <c r="A192" s="1">
        <v>185</v>
      </c>
      <c r="B192" s="1" t="s">
        <v>515</v>
      </c>
      <c r="C192" s="2" t="s">
        <v>513</v>
      </c>
      <c r="D192" s="1" t="s">
        <v>871</v>
      </c>
      <c r="E192" s="1" t="s">
        <v>1241</v>
      </c>
      <c r="F192" s="1" t="s">
        <v>800</v>
      </c>
      <c r="G192" s="1">
        <v>4</v>
      </c>
      <c r="H192" s="2" t="s">
        <v>1236</v>
      </c>
      <c r="I192" s="2" t="s">
        <v>1215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200</v>
      </c>
      <c r="W192" s="1">
        <v>2</v>
      </c>
      <c r="X192" s="1">
        <v>0</v>
      </c>
      <c r="Y192" s="1">
        <v>0</v>
      </c>
      <c r="Z192" s="1">
        <v>0</v>
      </c>
      <c r="AA192" s="1">
        <f t="shared" si="4"/>
        <v>200</v>
      </c>
      <c r="AB192" s="1">
        <v>150</v>
      </c>
      <c r="AC192" s="1">
        <f t="shared" si="5"/>
        <v>350</v>
      </c>
    </row>
    <row r="193" spans="1:29" x14ac:dyDescent="0.25">
      <c r="A193" s="1">
        <v>186</v>
      </c>
      <c r="B193" s="1" t="s">
        <v>260</v>
      </c>
      <c r="C193" s="2" t="s">
        <v>1242</v>
      </c>
      <c r="D193" s="2" t="s">
        <v>916</v>
      </c>
      <c r="E193" s="1" t="s">
        <v>1243</v>
      </c>
      <c r="F193" s="1" t="s">
        <v>800</v>
      </c>
      <c r="G193" s="1">
        <v>4</v>
      </c>
      <c r="H193" s="2" t="s">
        <v>1236</v>
      </c>
      <c r="I193" s="2" t="s">
        <v>1215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50</v>
      </c>
      <c r="W193" s="1">
        <v>1</v>
      </c>
      <c r="X193" s="1">
        <v>0</v>
      </c>
      <c r="Y193" s="1">
        <v>0</v>
      </c>
      <c r="Z193" s="1">
        <v>0</v>
      </c>
      <c r="AA193" s="1">
        <f t="shared" si="4"/>
        <v>50</v>
      </c>
      <c r="AB193" s="1">
        <v>50</v>
      </c>
      <c r="AC193" s="1">
        <f t="shared" si="5"/>
        <v>100</v>
      </c>
    </row>
    <row r="194" spans="1:29" x14ac:dyDescent="0.25">
      <c r="A194" s="1">
        <v>187</v>
      </c>
      <c r="B194" s="1" t="s">
        <v>266</v>
      </c>
      <c r="C194" s="2" t="s">
        <v>1244</v>
      </c>
      <c r="D194" s="2" t="s">
        <v>916</v>
      </c>
      <c r="E194" s="1" t="s">
        <v>1245</v>
      </c>
      <c r="F194" s="1" t="s">
        <v>800</v>
      </c>
      <c r="G194" s="1">
        <v>4</v>
      </c>
      <c r="H194" s="2" t="s">
        <v>1236</v>
      </c>
      <c r="I194" s="2" t="s">
        <v>1215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300</v>
      </c>
      <c r="W194" s="1">
        <v>3</v>
      </c>
      <c r="X194" s="1">
        <v>0</v>
      </c>
      <c r="Y194" s="1">
        <v>0</v>
      </c>
      <c r="Z194" s="1">
        <v>0</v>
      </c>
      <c r="AA194" s="1">
        <f t="shared" si="4"/>
        <v>300</v>
      </c>
      <c r="AB194" s="1">
        <v>50</v>
      </c>
      <c r="AC194" s="1">
        <f t="shared" si="5"/>
        <v>350</v>
      </c>
    </row>
    <row r="195" spans="1:29" x14ac:dyDescent="0.25">
      <c r="A195" s="1">
        <v>188</v>
      </c>
      <c r="B195" s="1" t="s">
        <v>92</v>
      </c>
      <c r="C195" s="2" t="s">
        <v>1246</v>
      </c>
      <c r="D195" s="2" t="s">
        <v>1247</v>
      </c>
      <c r="E195" s="1" t="s">
        <v>1248</v>
      </c>
      <c r="F195" s="1" t="s">
        <v>792</v>
      </c>
      <c r="G195" s="1">
        <v>4</v>
      </c>
      <c r="H195" s="2" t="s">
        <v>1249</v>
      </c>
      <c r="I195" s="2" t="s">
        <v>1215</v>
      </c>
      <c r="J195" s="1">
        <v>15</v>
      </c>
      <c r="K195" s="1">
        <v>1</v>
      </c>
      <c r="L195" s="1">
        <v>0</v>
      </c>
      <c r="M195" s="1">
        <v>0</v>
      </c>
      <c r="N195" s="1">
        <v>0</v>
      </c>
      <c r="O195" s="1">
        <v>0</v>
      </c>
      <c r="P195" s="1">
        <v>183.33</v>
      </c>
      <c r="Q195" s="1">
        <v>2</v>
      </c>
      <c r="R195" s="1">
        <v>0</v>
      </c>
      <c r="S195" s="1">
        <v>0</v>
      </c>
      <c r="T195" s="1">
        <v>0</v>
      </c>
      <c r="U195" s="1">
        <v>0</v>
      </c>
      <c r="V195" s="1">
        <v>216.66666666666669</v>
      </c>
      <c r="W195" s="1">
        <v>3</v>
      </c>
      <c r="X195" s="1">
        <v>0</v>
      </c>
      <c r="Y195" s="1">
        <v>0</v>
      </c>
      <c r="Z195" s="1">
        <v>0</v>
      </c>
      <c r="AA195" s="1">
        <f t="shared" si="4"/>
        <v>414.99666666666667</v>
      </c>
      <c r="AB195" s="1">
        <v>0</v>
      </c>
      <c r="AC195" s="1">
        <f t="shared" si="5"/>
        <v>414.99666666666667</v>
      </c>
    </row>
    <row r="196" spans="1:29" x14ac:dyDescent="0.25">
      <c r="A196" s="1">
        <v>189</v>
      </c>
      <c r="B196" s="1" t="s">
        <v>598</v>
      </c>
      <c r="C196" s="2" t="s">
        <v>1250</v>
      </c>
      <c r="D196" s="2" t="s">
        <v>834</v>
      </c>
      <c r="E196" s="1" t="s">
        <v>1251</v>
      </c>
      <c r="F196" s="1" t="s">
        <v>792</v>
      </c>
      <c r="G196" s="1">
        <v>4</v>
      </c>
      <c r="H196" s="2" t="s">
        <v>1249</v>
      </c>
      <c r="I196" s="2" t="s">
        <v>1215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200</v>
      </c>
      <c r="W196" s="1">
        <v>3</v>
      </c>
      <c r="X196" s="1">
        <v>0</v>
      </c>
      <c r="Y196" s="1">
        <v>0</v>
      </c>
      <c r="Z196" s="1">
        <v>0</v>
      </c>
      <c r="AA196" s="1">
        <f t="shared" si="4"/>
        <v>200</v>
      </c>
      <c r="AB196" s="1">
        <v>50</v>
      </c>
      <c r="AC196" s="1">
        <f t="shared" si="5"/>
        <v>250</v>
      </c>
    </row>
    <row r="197" spans="1:29" x14ac:dyDescent="0.25">
      <c r="A197" s="1">
        <v>190</v>
      </c>
      <c r="B197" s="1" t="s">
        <v>602</v>
      </c>
      <c r="C197" s="2" t="s">
        <v>892</v>
      </c>
      <c r="D197" s="2" t="s">
        <v>866</v>
      </c>
      <c r="E197" s="1" t="s">
        <v>1252</v>
      </c>
      <c r="F197" s="1" t="s">
        <v>800</v>
      </c>
      <c r="G197" s="1">
        <v>4</v>
      </c>
      <c r="H197" s="2" t="s">
        <v>1249</v>
      </c>
      <c r="I197" s="2" t="s">
        <v>1215</v>
      </c>
      <c r="J197" s="1">
        <v>265</v>
      </c>
      <c r="K197" s="1">
        <v>3</v>
      </c>
      <c r="L197" s="1">
        <v>0</v>
      </c>
      <c r="M197" s="1">
        <v>0</v>
      </c>
      <c r="N197" s="1">
        <v>0</v>
      </c>
      <c r="O197" s="1">
        <v>0</v>
      </c>
      <c r="P197" s="1">
        <v>250</v>
      </c>
      <c r="Q197" s="1">
        <v>1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30</v>
      </c>
      <c r="Y197" s="1">
        <v>0</v>
      </c>
      <c r="Z197" s="1">
        <v>0</v>
      </c>
      <c r="AA197" s="1">
        <f t="shared" si="4"/>
        <v>545</v>
      </c>
      <c r="AB197" s="1">
        <v>313.33</v>
      </c>
      <c r="AC197" s="1">
        <f t="shared" si="5"/>
        <v>858.32999999999993</v>
      </c>
    </row>
    <row r="198" spans="1:29" x14ac:dyDescent="0.25">
      <c r="A198" s="1">
        <v>191</v>
      </c>
      <c r="B198" s="1" t="s">
        <v>263</v>
      </c>
      <c r="C198" s="2" t="s">
        <v>1253</v>
      </c>
      <c r="D198" s="2" t="s">
        <v>1254</v>
      </c>
      <c r="E198" s="1" t="s">
        <v>1255</v>
      </c>
      <c r="F198" s="1" t="s">
        <v>792</v>
      </c>
      <c r="G198" s="1">
        <v>4</v>
      </c>
      <c r="H198" s="2" t="s">
        <v>1249</v>
      </c>
      <c r="I198" s="2" t="s">
        <v>1215</v>
      </c>
      <c r="J198" s="1">
        <v>100</v>
      </c>
      <c r="K198" s="1">
        <v>1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f t="shared" ref="AA198:AA261" si="6">Z198+Y198+X198+V198+S198+P198+N198+L198+J198</f>
        <v>100</v>
      </c>
      <c r="AB198" s="1">
        <v>0</v>
      </c>
      <c r="AC198" s="1">
        <f t="shared" si="5"/>
        <v>100</v>
      </c>
    </row>
    <row r="199" spans="1:29" x14ac:dyDescent="0.25">
      <c r="A199" s="1">
        <v>192</v>
      </c>
      <c r="B199" s="1" t="s">
        <v>500</v>
      </c>
      <c r="C199" s="2" t="s">
        <v>489</v>
      </c>
      <c r="D199" s="1" t="s">
        <v>986</v>
      </c>
      <c r="E199" s="1" t="s">
        <v>1256</v>
      </c>
      <c r="F199" s="1" t="s">
        <v>800</v>
      </c>
      <c r="G199" s="1">
        <v>4</v>
      </c>
      <c r="H199" s="2" t="s">
        <v>1249</v>
      </c>
      <c r="I199" s="2" t="s">
        <v>1215</v>
      </c>
      <c r="J199" s="1">
        <v>100</v>
      </c>
      <c r="K199" s="1">
        <v>1</v>
      </c>
      <c r="L199" s="1">
        <v>50</v>
      </c>
      <c r="M199" s="1">
        <v>1</v>
      </c>
      <c r="N199" s="1">
        <v>150</v>
      </c>
      <c r="O199" s="1">
        <v>1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125</v>
      </c>
      <c r="W199" s="1">
        <v>2</v>
      </c>
      <c r="X199" s="1">
        <v>0</v>
      </c>
      <c r="Y199" s="1">
        <v>0</v>
      </c>
      <c r="Z199" s="1">
        <v>0</v>
      </c>
      <c r="AA199" s="1">
        <f t="shared" si="6"/>
        <v>425</v>
      </c>
      <c r="AB199" s="1">
        <v>100</v>
      </c>
      <c r="AC199" s="1">
        <f t="shared" si="5"/>
        <v>525</v>
      </c>
    </row>
    <row r="200" spans="1:29" x14ac:dyDescent="0.25">
      <c r="A200" s="1">
        <v>193</v>
      </c>
      <c r="B200" s="1" t="s">
        <v>332</v>
      </c>
      <c r="C200" s="2" t="s">
        <v>996</v>
      </c>
      <c r="D200" s="2" t="s">
        <v>1257</v>
      </c>
      <c r="E200" s="1" t="s">
        <v>1258</v>
      </c>
      <c r="F200" s="1" t="s">
        <v>792</v>
      </c>
      <c r="G200" s="1">
        <v>4</v>
      </c>
      <c r="H200" s="2" t="s">
        <v>1249</v>
      </c>
      <c r="I200" s="2" t="s">
        <v>1215</v>
      </c>
      <c r="J200" s="1">
        <v>0</v>
      </c>
      <c r="K200" s="1">
        <v>0</v>
      </c>
      <c r="L200" s="1">
        <v>100</v>
      </c>
      <c r="M200" s="1">
        <v>2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175</v>
      </c>
      <c r="W200" s="1">
        <v>3</v>
      </c>
      <c r="X200" s="1">
        <v>0</v>
      </c>
      <c r="Y200" s="1">
        <v>0</v>
      </c>
      <c r="Z200" s="1">
        <v>0</v>
      </c>
      <c r="AA200" s="1">
        <f t="shared" si="6"/>
        <v>275</v>
      </c>
      <c r="AB200" s="1">
        <v>200</v>
      </c>
      <c r="AC200" s="1">
        <f t="shared" si="5"/>
        <v>475</v>
      </c>
    </row>
    <row r="201" spans="1:29" x14ac:dyDescent="0.25">
      <c r="A201" s="1">
        <v>194</v>
      </c>
      <c r="B201" s="1" t="s">
        <v>351</v>
      </c>
      <c r="C201" s="2" t="s">
        <v>1028</v>
      </c>
      <c r="D201" s="2" t="s">
        <v>834</v>
      </c>
      <c r="E201" s="1" t="s">
        <v>1259</v>
      </c>
      <c r="F201" s="1" t="s">
        <v>792</v>
      </c>
      <c r="G201" s="1">
        <v>4</v>
      </c>
      <c r="H201" s="2" t="s">
        <v>1249</v>
      </c>
      <c r="I201" s="2" t="s">
        <v>1215</v>
      </c>
      <c r="J201" s="1">
        <v>0</v>
      </c>
      <c r="K201" s="1">
        <v>0</v>
      </c>
      <c r="L201" s="1">
        <v>0</v>
      </c>
      <c r="M201" s="1">
        <v>0</v>
      </c>
      <c r="N201" s="1">
        <f>40+40+25</f>
        <v>105</v>
      </c>
      <c r="O201" s="1">
        <v>3</v>
      </c>
      <c r="P201" s="1">
        <v>41.67</v>
      </c>
      <c r="Q201" s="1">
        <v>1</v>
      </c>
      <c r="R201" s="1">
        <v>0</v>
      </c>
      <c r="S201" s="1">
        <v>0</v>
      </c>
      <c r="T201" s="1">
        <v>0</v>
      </c>
      <c r="U201" s="1">
        <v>0</v>
      </c>
      <c r="V201" s="1">
        <v>50</v>
      </c>
      <c r="W201" s="1">
        <v>1</v>
      </c>
      <c r="X201" s="1">
        <v>0</v>
      </c>
      <c r="Y201" s="1">
        <v>0</v>
      </c>
      <c r="Z201" s="1">
        <v>0</v>
      </c>
      <c r="AA201" s="1">
        <f t="shared" si="6"/>
        <v>196.67000000000002</v>
      </c>
      <c r="AB201" s="1">
        <v>119.17</v>
      </c>
      <c r="AC201" s="1">
        <f t="shared" ref="AC201:AC264" si="7">AA201+AB201</f>
        <v>315.84000000000003</v>
      </c>
    </row>
    <row r="202" spans="1:29" x14ac:dyDescent="0.25">
      <c r="A202" s="1">
        <v>195</v>
      </c>
      <c r="B202" s="1" t="s">
        <v>664</v>
      </c>
      <c r="C202" s="2" t="s">
        <v>1260</v>
      </c>
      <c r="D202" s="2" t="s">
        <v>940</v>
      </c>
      <c r="E202" s="1" t="s">
        <v>1261</v>
      </c>
      <c r="F202" s="1" t="s">
        <v>792</v>
      </c>
      <c r="G202" s="1">
        <v>4</v>
      </c>
      <c r="H202" s="2" t="s">
        <v>1249</v>
      </c>
      <c r="I202" s="2" t="s">
        <v>1215</v>
      </c>
      <c r="J202" s="1">
        <v>0</v>
      </c>
      <c r="K202" s="1">
        <v>0</v>
      </c>
      <c r="L202" s="1">
        <v>75</v>
      </c>
      <c r="M202" s="1">
        <v>1</v>
      </c>
      <c r="N202" s="1">
        <v>50</v>
      </c>
      <c r="O202" s="1">
        <v>1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100</v>
      </c>
      <c r="W202" s="1">
        <v>2</v>
      </c>
      <c r="X202" s="1">
        <v>0</v>
      </c>
      <c r="Y202" s="1">
        <v>0</v>
      </c>
      <c r="Z202" s="1">
        <v>0</v>
      </c>
      <c r="AA202" s="1">
        <f t="shared" si="6"/>
        <v>225</v>
      </c>
      <c r="AB202" s="1">
        <v>0</v>
      </c>
      <c r="AC202" s="1">
        <f t="shared" si="7"/>
        <v>225</v>
      </c>
    </row>
    <row r="203" spans="1:29" x14ac:dyDescent="0.25">
      <c r="A203" s="1">
        <v>196</v>
      </c>
      <c r="B203" s="1" t="s">
        <v>238</v>
      </c>
      <c r="C203" s="2" t="s">
        <v>1262</v>
      </c>
      <c r="D203" s="2" t="s">
        <v>1263</v>
      </c>
      <c r="E203" s="1" t="s">
        <v>1264</v>
      </c>
      <c r="F203" s="1" t="s">
        <v>792</v>
      </c>
      <c r="G203" s="1">
        <v>4</v>
      </c>
      <c r="H203" s="2" t="s">
        <v>1265</v>
      </c>
      <c r="I203" s="2" t="s">
        <v>1215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250</v>
      </c>
      <c r="Q203" s="1">
        <v>1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f t="shared" si="6"/>
        <v>250</v>
      </c>
      <c r="AB203" s="1">
        <v>0</v>
      </c>
      <c r="AC203" s="1">
        <f t="shared" si="7"/>
        <v>250</v>
      </c>
    </row>
    <row r="204" spans="1:29" x14ac:dyDescent="0.25">
      <c r="A204" s="1">
        <v>197</v>
      </c>
      <c r="B204" s="1" t="s">
        <v>249</v>
      </c>
      <c r="C204" s="2" t="s">
        <v>1266</v>
      </c>
      <c r="D204" s="2" t="s">
        <v>1267</v>
      </c>
      <c r="E204" s="1" t="s">
        <v>1268</v>
      </c>
      <c r="F204" s="1" t="s">
        <v>800</v>
      </c>
      <c r="G204" s="1">
        <v>4</v>
      </c>
      <c r="H204" s="2" t="s">
        <v>1265</v>
      </c>
      <c r="I204" s="2" t="s">
        <v>1215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250</v>
      </c>
      <c r="Q204" s="1">
        <v>1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f t="shared" si="6"/>
        <v>250</v>
      </c>
      <c r="AB204" s="1">
        <v>0</v>
      </c>
      <c r="AC204" s="1">
        <f t="shared" si="7"/>
        <v>250</v>
      </c>
    </row>
    <row r="205" spans="1:29" x14ac:dyDescent="0.25">
      <c r="A205" s="1">
        <v>198</v>
      </c>
      <c r="B205" s="1" t="s">
        <v>252</v>
      </c>
      <c r="C205" s="2" t="s">
        <v>1269</v>
      </c>
      <c r="D205" s="2" t="s">
        <v>877</v>
      </c>
      <c r="E205" s="1" t="s">
        <v>1270</v>
      </c>
      <c r="F205" s="1" t="s">
        <v>792</v>
      </c>
      <c r="G205" s="1">
        <v>4</v>
      </c>
      <c r="H205" s="2" t="s">
        <v>1265</v>
      </c>
      <c r="I205" s="2" t="s">
        <v>1215</v>
      </c>
      <c r="J205" s="1">
        <v>0</v>
      </c>
      <c r="K205" s="1">
        <v>0</v>
      </c>
      <c r="L205" s="1">
        <v>0</v>
      </c>
      <c r="M205" s="1">
        <v>0</v>
      </c>
      <c r="N205" s="1">
        <v>50</v>
      </c>
      <c r="O205" s="1">
        <v>1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100</v>
      </c>
      <c r="W205" s="1">
        <v>1</v>
      </c>
      <c r="X205" s="1">
        <v>0</v>
      </c>
      <c r="Y205" s="1">
        <v>0</v>
      </c>
      <c r="Z205" s="1">
        <v>0</v>
      </c>
      <c r="AA205" s="1">
        <f t="shared" si="6"/>
        <v>150</v>
      </c>
      <c r="AB205" s="1">
        <v>175</v>
      </c>
      <c r="AC205" s="1">
        <f t="shared" si="7"/>
        <v>325</v>
      </c>
    </row>
    <row r="206" spans="1:29" x14ac:dyDescent="0.25">
      <c r="A206" s="1">
        <v>199</v>
      </c>
      <c r="B206" s="1" t="s">
        <v>175</v>
      </c>
      <c r="C206" s="2" t="s">
        <v>1271</v>
      </c>
      <c r="D206" s="2" t="s">
        <v>1272</v>
      </c>
      <c r="E206" s="1" t="s">
        <v>1273</v>
      </c>
      <c r="F206" s="1" t="s">
        <v>792</v>
      </c>
      <c r="G206" s="1">
        <v>4</v>
      </c>
      <c r="H206" s="2" t="s">
        <v>1265</v>
      </c>
      <c r="I206" s="2" t="s">
        <v>1215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f>210/3+210/4+210</f>
        <v>332.5</v>
      </c>
      <c r="W206" s="1">
        <v>3</v>
      </c>
      <c r="X206" s="1">
        <v>10</v>
      </c>
      <c r="Y206" s="1">
        <v>0</v>
      </c>
      <c r="Z206" s="1">
        <v>0</v>
      </c>
      <c r="AA206" s="1">
        <f t="shared" si="6"/>
        <v>342.5</v>
      </c>
      <c r="AB206" s="1">
        <v>308.33500000000004</v>
      </c>
      <c r="AC206" s="1">
        <f t="shared" si="7"/>
        <v>650.83500000000004</v>
      </c>
    </row>
    <row r="207" spans="1:29" x14ac:dyDescent="0.25">
      <c r="A207" s="1">
        <v>200</v>
      </c>
      <c r="B207" s="1" t="s">
        <v>244</v>
      </c>
      <c r="C207" s="2" t="s">
        <v>1274</v>
      </c>
      <c r="D207" s="2" t="s">
        <v>1170</v>
      </c>
      <c r="E207" s="1" t="s">
        <v>1275</v>
      </c>
      <c r="F207" s="1" t="s">
        <v>792</v>
      </c>
      <c r="G207" s="1">
        <v>4</v>
      </c>
      <c r="H207" s="2" t="s">
        <v>1265</v>
      </c>
      <c r="I207" s="2" t="s">
        <v>1215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f t="shared" si="6"/>
        <v>0</v>
      </c>
      <c r="AB207" s="1">
        <v>450</v>
      </c>
      <c r="AC207" s="1">
        <f t="shared" si="7"/>
        <v>450</v>
      </c>
    </row>
    <row r="208" spans="1:29" x14ac:dyDescent="0.25">
      <c r="A208" s="1">
        <v>201</v>
      </c>
      <c r="B208" s="1" t="s">
        <v>355</v>
      </c>
      <c r="C208" s="2" t="s">
        <v>1028</v>
      </c>
      <c r="D208" s="2" t="s">
        <v>1276</v>
      </c>
      <c r="E208" s="1" t="s">
        <v>1277</v>
      </c>
      <c r="F208" s="1" t="s">
        <v>792</v>
      </c>
      <c r="G208" s="1">
        <v>4</v>
      </c>
      <c r="H208" s="2" t="s">
        <v>1278</v>
      </c>
      <c r="I208" s="2" t="s">
        <v>1215</v>
      </c>
      <c r="J208" s="1">
        <v>0</v>
      </c>
      <c r="K208" s="1">
        <v>0</v>
      </c>
      <c r="L208" s="1">
        <v>0</v>
      </c>
      <c r="M208" s="1">
        <v>0</v>
      </c>
      <c r="N208" s="1">
        <v>41.664999999999999</v>
      </c>
      <c r="O208" s="1">
        <v>1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f t="shared" si="6"/>
        <v>41.664999999999999</v>
      </c>
      <c r="AB208" s="1">
        <v>143.75</v>
      </c>
      <c r="AC208" s="1">
        <f t="shared" si="7"/>
        <v>185.41499999999999</v>
      </c>
    </row>
    <row r="209" spans="1:29" x14ac:dyDescent="0.25">
      <c r="A209" s="1">
        <v>202</v>
      </c>
      <c r="B209" s="1" t="s">
        <v>23</v>
      </c>
      <c r="C209" s="2" t="s">
        <v>1279</v>
      </c>
      <c r="D209" s="2" t="s">
        <v>1280</v>
      </c>
      <c r="E209" s="1" t="s">
        <v>1281</v>
      </c>
      <c r="F209" s="1" t="s">
        <v>792</v>
      </c>
      <c r="G209" s="1">
        <v>4</v>
      </c>
      <c r="H209" s="2" t="s">
        <v>1278</v>
      </c>
      <c r="I209" s="2" t="s">
        <v>1215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f t="shared" si="6"/>
        <v>0</v>
      </c>
      <c r="AB209" s="1">
        <v>0</v>
      </c>
      <c r="AC209" s="1">
        <f t="shared" si="7"/>
        <v>0</v>
      </c>
    </row>
    <row r="210" spans="1:29" x14ac:dyDescent="0.25">
      <c r="A210" s="1">
        <v>203</v>
      </c>
      <c r="B210" s="1" t="s">
        <v>86</v>
      </c>
      <c r="C210" s="2" t="s">
        <v>1282</v>
      </c>
      <c r="D210" s="2" t="s">
        <v>923</v>
      </c>
      <c r="E210" s="1" t="s">
        <v>1283</v>
      </c>
      <c r="F210" s="1" t="s">
        <v>792</v>
      </c>
      <c r="G210" s="1">
        <v>4</v>
      </c>
      <c r="H210" s="2" t="s">
        <v>1278</v>
      </c>
      <c r="I210" s="2" t="s">
        <v>1215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250</v>
      </c>
      <c r="Q210" s="1">
        <v>1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f t="shared" si="6"/>
        <v>250</v>
      </c>
      <c r="AB210" s="1">
        <v>0</v>
      </c>
      <c r="AC210" s="1">
        <f t="shared" si="7"/>
        <v>250</v>
      </c>
    </row>
    <row r="211" spans="1:29" x14ac:dyDescent="0.25">
      <c r="A211" s="1">
        <v>204</v>
      </c>
      <c r="B211" s="1" t="s">
        <v>168</v>
      </c>
      <c r="C211" s="2" t="s">
        <v>1284</v>
      </c>
      <c r="D211" s="2" t="s">
        <v>823</v>
      </c>
      <c r="E211" s="1" t="s">
        <v>1285</v>
      </c>
      <c r="F211" s="1" t="s">
        <v>792</v>
      </c>
      <c r="G211" s="1">
        <v>4</v>
      </c>
      <c r="H211" s="2" t="s">
        <v>1278</v>
      </c>
      <c r="I211" s="2" t="s">
        <v>1215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125</v>
      </c>
      <c r="Q211" s="1">
        <v>1</v>
      </c>
      <c r="R211" s="1">
        <v>0</v>
      </c>
      <c r="S211" s="1">
        <v>0</v>
      </c>
      <c r="T211" s="1">
        <v>0</v>
      </c>
      <c r="U211" s="1">
        <v>0</v>
      </c>
      <c r="V211" s="1">
        <v>150</v>
      </c>
      <c r="W211" s="1">
        <v>1</v>
      </c>
      <c r="X211" s="1">
        <v>0</v>
      </c>
      <c r="Y211" s="1">
        <v>0</v>
      </c>
      <c r="Z211" s="1">
        <v>0</v>
      </c>
      <c r="AA211" s="1">
        <f t="shared" si="6"/>
        <v>275</v>
      </c>
      <c r="AB211" s="1">
        <v>50</v>
      </c>
      <c r="AC211" s="1">
        <f t="shared" si="7"/>
        <v>325</v>
      </c>
    </row>
    <row r="212" spans="1:29" x14ac:dyDescent="0.25">
      <c r="A212" s="1">
        <v>205</v>
      </c>
      <c r="B212" s="1" t="s">
        <v>199</v>
      </c>
      <c r="C212" s="2" t="s">
        <v>1286</v>
      </c>
      <c r="D212" s="2" t="s">
        <v>1121</v>
      </c>
      <c r="E212" s="1" t="s">
        <v>1287</v>
      </c>
      <c r="F212" s="1" t="s">
        <v>792</v>
      </c>
      <c r="G212" s="1">
        <v>4</v>
      </c>
      <c r="H212" s="2" t="s">
        <v>1278</v>
      </c>
      <c r="I212" s="2" t="s">
        <v>1215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f t="shared" si="6"/>
        <v>0</v>
      </c>
      <c r="AB212" s="1">
        <v>0</v>
      </c>
      <c r="AC212" s="1">
        <f t="shared" si="7"/>
        <v>0</v>
      </c>
    </row>
    <row r="213" spans="1:29" x14ac:dyDescent="0.25">
      <c r="A213" s="1">
        <v>206</v>
      </c>
      <c r="B213" s="1" t="s">
        <v>78</v>
      </c>
      <c r="C213" s="2" t="s">
        <v>1288</v>
      </c>
      <c r="D213" s="1" t="s">
        <v>1289</v>
      </c>
      <c r="E213" s="1" t="s">
        <v>1290</v>
      </c>
      <c r="F213" s="1" t="s">
        <v>792</v>
      </c>
      <c r="G213" s="1">
        <v>4</v>
      </c>
      <c r="H213" s="2" t="s">
        <v>1278</v>
      </c>
      <c r="I213" s="2" t="s">
        <v>1215</v>
      </c>
      <c r="J213" s="1">
        <v>0</v>
      </c>
      <c r="K213" s="1">
        <v>0</v>
      </c>
      <c r="L213" s="1">
        <v>75</v>
      </c>
      <c r="M213" s="1">
        <v>1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f t="shared" si="6"/>
        <v>75</v>
      </c>
      <c r="AB213" s="1">
        <v>75</v>
      </c>
      <c r="AC213" s="1">
        <f t="shared" si="7"/>
        <v>150</v>
      </c>
    </row>
    <row r="214" spans="1:29" x14ac:dyDescent="0.25">
      <c r="A214" s="1">
        <v>207</v>
      </c>
      <c r="B214" s="1" t="s">
        <v>529</v>
      </c>
      <c r="C214" s="2" t="s">
        <v>1291</v>
      </c>
      <c r="D214" s="1" t="s">
        <v>947</v>
      </c>
      <c r="E214" s="1" t="s">
        <v>1292</v>
      </c>
      <c r="F214" s="1" t="s">
        <v>792</v>
      </c>
      <c r="G214" s="1">
        <v>4</v>
      </c>
      <c r="H214" s="2" t="s">
        <v>1278</v>
      </c>
      <c r="I214" s="2" t="s">
        <v>1215</v>
      </c>
      <c r="J214" s="1">
        <v>0</v>
      </c>
      <c r="K214" s="1">
        <v>0</v>
      </c>
      <c r="L214" s="1">
        <v>0</v>
      </c>
      <c r="M214" s="1">
        <v>0</v>
      </c>
      <c r="N214" s="1">
        <v>141.66499999999999</v>
      </c>
      <c r="O214" s="1">
        <v>3</v>
      </c>
      <c r="P214" s="1">
        <v>125</v>
      </c>
      <c r="Q214" s="1">
        <v>1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f t="shared" si="6"/>
        <v>266.66499999999996</v>
      </c>
      <c r="AB214" s="1">
        <v>250</v>
      </c>
      <c r="AC214" s="1">
        <f t="shared" si="7"/>
        <v>516.66499999999996</v>
      </c>
    </row>
    <row r="215" spans="1:29" x14ac:dyDescent="0.25">
      <c r="A215" s="1">
        <v>208</v>
      </c>
      <c r="B215" s="1" t="s">
        <v>129</v>
      </c>
      <c r="C215" s="2" t="s">
        <v>828</v>
      </c>
      <c r="D215" s="2" t="s">
        <v>1293</v>
      </c>
      <c r="E215" s="1" t="s">
        <v>1294</v>
      </c>
      <c r="F215" s="1" t="s">
        <v>792</v>
      </c>
      <c r="G215" s="1">
        <v>4</v>
      </c>
      <c r="H215" s="2" t="s">
        <v>1278</v>
      </c>
      <c r="I215" s="2" t="s">
        <v>1215</v>
      </c>
      <c r="J215" s="1">
        <v>0</v>
      </c>
      <c r="K215" s="1">
        <v>0</v>
      </c>
      <c r="L215" s="1">
        <v>125</v>
      </c>
      <c r="M215" s="1">
        <v>1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f t="shared" si="6"/>
        <v>125</v>
      </c>
      <c r="AB215" s="1">
        <v>100</v>
      </c>
      <c r="AC215" s="1">
        <f t="shared" si="7"/>
        <v>225</v>
      </c>
    </row>
    <row r="216" spans="1:29" x14ac:dyDescent="0.25">
      <c r="A216" s="1">
        <v>209</v>
      </c>
      <c r="B216" s="1" t="s">
        <v>60</v>
      </c>
      <c r="C216" s="2" t="s">
        <v>1295</v>
      </c>
      <c r="D216" s="2" t="s">
        <v>968</v>
      </c>
      <c r="E216" s="1" t="s">
        <v>1296</v>
      </c>
      <c r="F216" s="1" t="s">
        <v>792</v>
      </c>
      <c r="G216" s="1">
        <v>4</v>
      </c>
      <c r="H216" s="2" t="s">
        <v>1278</v>
      </c>
      <c r="I216" s="2" t="s">
        <v>1215</v>
      </c>
      <c r="J216" s="1">
        <v>400</v>
      </c>
      <c r="K216" s="1">
        <v>2</v>
      </c>
      <c r="L216" s="1">
        <v>0</v>
      </c>
      <c r="M216" s="1">
        <v>0</v>
      </c>
      <c r="N216" s="1">
        <v>0</v>
      </c>
      <c r="O216" s="1">
        <v>0</v>
      </c>
      <c r="P216" s="1">
        <v>125</v>
      </c>
      <c r="Q216" s="1">
        <v>1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15</v>
      </c>
      <c r="Y216" s="1">
        <v>0</v>
      </c>
      <c r="Z216" s="1">
        <v>0</v>
      </c>
      <c r="AA216" s="1">
        <f t="shared" si="6"/>
        <v>540</v>
      </c>
      <c r="AB216" s="1">
        <v>150</v>
      </c>
      <c r="AC216" s="1">
        <f t="shared" si="7"/>
        <v>690</v>
      </c>
    </row>
    <row r="217" spans="1:29" x14ac:dyDescent="0.25">
      <c r="A217" s="1">
        <v>210</v>
      </c>
      <c r="B217" s="1" t="s">
        <v>691</v>
      </c>
      <c r="C217" s="2" t="s">
        <v>1297</v>
      </c>
      <c r="D217" s="2" t="s">
        <v>1298</v>
      </c>
      <c r="E217" s="1" t="s">
        <v>1299</v>
      </c>
      <c r="F217" s="1" t="s">
        <v>792</v>
      </c>
      <c r="G217" s="1">
        <v>4</v>
      </c>
      <c r="H217" s="2" t="s">
        <v>1300</v>
      </c>
      <c r="I217" s="2" t="s">
        <v>1215</v>
      </c>
      <c r="J217" s="1">
        <v>15</v>
      </c>
      <c r="K217" s="1">
        <v>1</v>
      </c>
      <c r="L217" s="1">
        <v>0</v>
      </c>
      <c r="M217" s="1">
        <v>0</v>
      </c>
      <c r="N217" s="1">
        <v>0</v>
      </c>
      <c r="O217" s="1">
        <v>0</v>
      </c>
      <c r="P217" s="1">
        <v>229.16</v>
      </c>
      <c r="Q217" s="1">
        <v>3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80</v>
      </c>
      <c r="Y217" s="1">
        <v>0</v>
      </c>
      <c r="Z217" s="1">
        <v>0</v>
      </c>
      <c r="AA217" s="1">
        <f t="shared" si="6"/>
        <v>324.15999999999997</v>
      </c>
      <c r="AB217" s="1">
        <v>324.99</v>
      </c>
      <c r="AC217" s="1">
        <f t="shared" si="7"/>
        <v>649.15</v>
      </c>
    </row>
    <row r="218" spans="1:29" x14ac:dyDescent="0.25">
      <c r="A218" s="1">
        <v>211</v>
      </c>
      <c r="B218" s="1" t="s">
        <v>372</v>
      </c>
      <c r="C218" s="2" t="s">
        <v>939</v>
      </c>
      <c r="D218" s="2" t="s">
        <v>849</v>
      </c>
      <c r="E218" s="1" t="s">
        <v>1301</v>
      </c>
      <c r="F218" s="1" t="s">
        <v>792</v>
      </c>
      <c r="G218" s="1">
        <v>4</v>
      </c>
      <c r="H218" s="2" t="s">
        <v>1300</v>
      </c>
      <c r="I218" s="2" t="s">
        <v>1215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291.66000000000003</v>
      </c>
      <c r="Q218" s="1">
        <v>4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f t="shared" si="6"/>
        <v>291.66000000000003</v>
      </c>
      <c r="AB218" s="1">
        <v>216.66500000000002</v>
      </c>
      <c r="AC218" s="1">
        <f t="shared" si="7"/>
        <v>508.32500000000005</v>
      </c>
    </row>
    <row r="219" spans="1:29" x14ac:dyDescent="0.25">
      <c r="A219" s="1">
        <v>212</v>
      </c>
      <c r="B219" s="1" t="s">
        <v>191</v>
      </c>
      <c r="C219" s="2" t="s">
        <v>1302</v>
      </c>
      <c r="D219" s="1" t="s">
        <v>886</v>
      </c>
      <c r="E219" s="1" t="s">
        <v>1303</v>
      </c>
      <c r="F219" s="1" t="s">
        <v>792</v>
      </c>
      <c r="G219" s="1">
        <v>4</v>
      </c>
      <c r="H219" s="2" t="s">
        <v>1300</v>
      </c>
      <c r="I219" s="2" t="s">
        <v>1215</v>
      </c>
      <c r="J219" s="1">
        <v>100</v>
      </c>
      <c r="K219" s="1">
        <v>1</v>
      </c>
      <c r="L219" s="1">
        <v>0</v>
      </c>
      <c r="M219" s="1">
        <v>0</v>
      </c>
      <c r="N219" s="1">
        <v>50</v>
      </c>
      <c r="O219" s="1">
        <v>1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100</v>
      </c>
      <c r="W219" s="1">
        <v>1</v>
      </c>
      <c r="X219" s="1">
        <v>0</v>
      </c>
      <c r="Y219" s="1">
        <v>0</v>
      </c>
      <c r="Z219" s="1">
        <v>0</v>
      </c>
      <c r="AA219" s="1">
        <f t="shared" si="6"/>
        <v>250</v>
      </c>
      <c r="AB219" s="1">
        <v>183.33500000000001</v>
      </c>
      <c r="AC219" s="1">
        <f t="shared" si="7"/>
        <v>433.33500000000004</v>
      </c>
    </row>
    <row r="220" spans="1:29" x14ac:dyDescent="0.25">
      <c r="A220" s="1">
        <v>213</v>
      </c>
      <c r="B220" s="1" t="s">
        <v>273</v>
      </c>
      <c r="C220" s="2" t="s">
        <v>1084</v>
      </c>
      <c r="D220" s="2" t="s">
        <v>920</v>
      </c>
      <c r="E220" s="1" t="s">
        <v>1304</v>
      </c>
      <c r="F220" s="1" t="s">
        <v>800</v>
      </c>
      <c r="G220" s="1">
        <v>4</v>
      </c>
      <c r="H220" s="2" t="s">
        <v>1300</v>
      </c>
      <c r="I220" s="2" t="s">
        <v>1215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75</v>
      </c>
      <c r="Q220" s="1">
        <v>1</v>
      </c>
      <c r="R220" s="1">
        <v>0</v>
      </c>
      <c r="S220" s="1">
        <v>0</v>
      </c>
      <c r="T220" s="1">
        <v>0</v>
      </c>
      <c r="U220" s="1">
        <v>0</v>
      </c>
      <c r="V220" s="1">
        <v>150</v>
      </c>
      <c r="W220" s="1">
        <v>2</v>
      </c>
      <c r="X220" s="1">
        <v>30</v>
      </c>
      <c r="Y220" s="1">
        <v>0</v>
      </c>
      <c r="Z220" s="1">
        <v>0</v>
      </c>
      <c r="AA220" s="1">
        <f t="shared" si="6"/>
        <v>255</v>
      </c>
      <c r="AB220" s="1">
        <v>0</v>
      </c>
      <c r="AC220" s="1">
        <f t="shared" si="7"/>
        <v>255</v>
      </c>
    </row>
    <row r="221" spans="1:29" x14ac:dyDescent="0.25">
      <c r="A221" s="1">
        <v>214</v>
      </c>
      <c r="B221" s="1" t="s">
        <v>586</v>
      </c>
      <c r="C221" s="2" t="s">
        <v>1305</v>
      </c>
      <c r="D221" s="2" t="s">
        <v>908</v>
      </c>
      <c r="E221" s="1" t="s">
        <v>1306</v>
      </c>
      <c r="F221" s="1" t="s">
        <v>792</v>
      </c>
      <c r="G221" s="1">
        <v>4</v>
      </c>
      <c r="H221" s="2" t="s">
        <v>1300</v>
      </c>
      <c r="I221" s="2" t="s">
        <v>1215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f t="shared" si="6"/>
        <v>0</v>
      </c>
      <c r="AB221" s="1">
        <v>0</v>
      </c>
      <c r="AC221" s="1">
        <f t="shared" si="7"/>
        <v>0</v>
      </c>
    </row>
    <row r="222" spans="1:29" x14ac:dyDescent="0.25">
      <c r="A222" s="1">
        <v>215</v>
      </c>
      <c r="B222" s="1" t="s">
        <v>690</v>
      </c>
      <c r="C222" s="2" t="s">
        <v>1297</v>
      </c>
      <c r="D222" s="2" t="s">
        <v>890</v>
      </c>
      <c r="E222" s="1" t="s">
        <v>1307</v>
      </c>
      <c r="F222" s="1" t="s">
        <v>792</v>
      </c>
      <c r="G222" s="1">
        <v>4</v>
      </c>
      <c r="H222" s="2" t="s">
        <v>1300</v>
      </c>
      <c r="I222" s="2" t="s">
        <v>1215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f t="shared" si="6"/>
        <v>0</v>
      </c>
      <c r="AB222" s="1">
        <v>0</v>
      </c>
      <c r="AC222" s="1">
        <f t="shared" si="7"/>
        <v>0</v>
      </c>
    </row>
    <row r="223" spans="1:29" x14ac:dyDescent="0.25">
      <c r="A223" s="1">
        <v>216</v>
      </c>
      <c r="B223" s="1" t="s">
        <v>551</v>
      </c>
      <c r="C223" s="2" t="s">
        <v>819</v>
      </c>
      <c r="D223" s="1" t="s">
        <v>1308</v>
      </c>
      <c r="E223" s="1" t="s">
        <v>1309</v>
      </c>
      <c r="F223" s="1" t="s">
        <v>792</v>
      </c>
      <c r="G223" s="1">
        <v>4</v>
      </c>
      <c r="H223" s="2" t="s">
        <v>1310</v>
      </c>
      <c r="I223" s="2" t="s">
        <v>1215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f t="shared" si="6"/>
        <v>0</v>
      </c>
      <c r="AB223" s="1">
        <v>0</v>
      </c>
      <c r="AC223" s="1">
        <f t="shared" si="7"/>
        <v>0</v>
      </c>
    </row>
    <row r="224" spans="1:29" x14ac:dyDescent="0.25">
      <c r="A224" s="1">
        <v>217</v>
      </c>
      <c r="B224" s="1" t="s">
        <v>370</v>
      </c>
      <c r="C224" s="2" t="s">
        <v>1311</v>
      </c>
      <c r="D224" s="2" t="s">
        <v>1135</v>
      </c>
      <c r="E224" s="1" t="s">
        <v>1312</v>
      </c>
      <c r="F224" s="1" t="s">
        <v>792</v>
      </c>
      <c r="G224" s="1">
        <v>4</v>
      </c>
      <c r="H224" s="2" t="s">
        <v>1310</v>
      </c>
      <c r="I224" s="2" t="s">
        <v>1215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f t="shared" si="6"/>
        <v>0</v>
      </c>
      <c r="AB224" s="1">
        <v>0</v>
      </c>
      <c r="AC224" s="1">
        <f t="shared" si="7"/>
        <v>0</v>
      </c>
    </row>
    <row r="225" spans="1:29" x14ac:dyDescent="0.25">
      <c r="A225" s="1">
        <v>218</v>
      </c>
      <c r="B225" s="1" t="s">
        <v>83</v>
      </c>
      <c r="C225" s="2" t="s">
        <v>1313</v>
      </c>
      <c r="D225" s="2" t="s">
        <v>1022</v>
      </c>
      <c r="E225" s="1" t="s">
        <v>1314</v>
      </c>
      <c r="F225" s="1" t="s">
        <v>800</v>
      </c>
      <c r="G225" s="1">
        <v>4</v>
      </c>
      <c r="H225" s="2" t="s">
        <v>1310</v>
      </c>
      <c r="I225" s="2" t="s">
        <v>1215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100</v>
      </c>
      <c r="W225" s="1">
        <v>2</v>
      </c>
      <c r="X225" s="1">
        <v>0</v>
      </c>
      <c r="Y225" s="1">
        <v>0</v>
      </c>
      <c r="Z225" s="1">
        <v>0</v>
      </c>
      <c r="AA225" s="1">
        <f t="shared" si="6"/>
        <v>100</v>
      </c>
      <c r="AB225" s="1">
        <v>150</v>
      </c>
      <c r="AC225" s="1">
        <f t="shared" si="7"/>
        <v>250</v>
      </c>
    </row>
    <row r="226" spans="1:29" x14ac:dyDescent="0.25">
      <c r="A226" s="1">
        <v>219</v>
      </c>
      <c r="B226" s="1" t="s">
        <v>344</v>
      </c>
      <c r="C226" s="2" t="s">
        <v>1315</v>
      </c>
      <c r="D226" s="1" t="s">
        <v>960</v>
      </c>
      <c r="E226" s="1" t="s">
        <v>1316</v>
      </c>
      <c r="F226" s="1" t="s">
        <v>800</v>
      </c>
      <c r="G226" s="1">
        <v>4</v>
      </c>
      <c r="H226" s="2" t="s">
        <v>1310</v>
      </c>
      <c r="I226" s="2" t="s">
        <v>1215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100</v>
      </c>
      <c r="W226" s="1">
        <v>2</v>
      </c>
      <c r="X226" s="1">
        <v>0</v>
      </c>
      <c r="Y226" s="1">
        <v>0</v>
      </c>
      <c r="Z226" s="1">
        <v>0</v>
      </c>
      <c r="AA226" s="1">
        <f t="shared" si="6"/>
        <v>100</v>
      </c>
      <c r="AB226" s="1">
        <v>215</v>
      </c>
      <c r="AC226" s="1">
        <f t="shared" si="7"/>
        <v>315</v>
      </c>
    </row>
    <row r="227" spans="1:29" x14ac:dyDescent="0.25">
      <c r="A227" s="1">
        <v>220</v>
      </c>
      <c r="B227" s="1" t="s">
        <v>198</v>
      </c>
      <c r="C227" s="2" t="s">
        <v>1317</v>
      </c>
      <c r="D227" s="1" t="s">
        <v>1318</v>
      </c>
      <c r="E227" s="1" t="s">
        <v>1319</v>
      </c>
      <c r="F227" s="1" t="s">
        <v>792</v>
      </c>
      <c r="G227" s="1">
        <v>4</v>
      </c>
      <c r="H227" s="2" t="s">
        <v>1310</v>
      </c>
      <c r="I227" s="2" t="s">
        <v>1215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f t="shared" si="6"/>
        <v>0</v>
      </c>
      <c r="AB227" s="1">
        <v>0</v>
      </c>
      <c r="AC227" s="1">
        <f t="shared" si="7"/>
        <v>0</v>
      </c>
    </row>
    <row r="228" spans="1:29" x14ac:dyDescent="0.25">
      <c r="A228" s="1">
        <v>221</v>
      </c>
      <c r="B228" s="1" t="s">
        <v>541</v>
      </c>
      <c r="C228" s="2" t="s">
        <v>819</v>
      </c>
      <c r="D228" s="2" t="s">
        <v>1320</v>
      </c>
      <c r="E228" s="1" t="s">
        <v>1321</v>
      </c>
      <c r="F228" s="1" t="s">
        <v>792</v>
      </c>
      <c r="G228" s="1">
        <v>4</v>
      </c>
      <c r="H228" s="2" t="s">
        <v>1310</v>
      </c>
      <c r="I228" s="2" t="s">
        <v>1215</v>
      </c>
      <c r="J228" s="1">
        <v>100</v>
      </c>
      <c r="K228" s="1">
        <v>1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200</v>
      </c>
      <c r="W228" s="1">
        <v>2</v>
      </c>
      <c r="X228" s="1">
        <v>0</v>
      </c>
      <c r="Y228" s="1">
        <v>0</v>
      </c>
      <c r="Z228" s="1">
        <v>0</v>
      </c>
      <c r="AA228" s="1">
        <f t="shared" si="6"/>
        <v>300</v>
      </c>
      <c r="AB228" s="1">
        <v>215</v>
      </c>
      <c r="AC228" s="1">
        <f t="shared" si="7"/>
        <v>515</v>
      </c>
    </row>
    <row r="229" spans="1:29" x14ac:dyDescent="0.25">
      <c r="A229" s="1">
        <v>222</v>
      </c>
      <c r="B229" s="1" t="s">
        <v>280</v>
      </c>
      <c r="C229" s="2" t="s">
        <v>1322</v>
      </c>
      <c r="D229" s="2" t="s">
        <v>1323</v>
      </c>
      <c r="E229" s="1" t="s">
        <v>1324</v>
      </c>
      <c r="F229" s="1" t="s">
        <v>792</v>
      </c>
      <c r="G229" s="1">
        <v>4</v>
      </c>
      <c r="H229" s="2" t="s">
        <v>1310</v>
      </c>
      <c r="I229" s="2" t="s">
        <v>1215</v>
      </c>
      <c r="J229" s="1">
        <v>0</v>
      </c>
      <c r="K229" s="1">
        <v>0</v>
      </c>
      <c r="L229" s="1">
        <v>0</v>
      </c>
      <c r="M229" s="1">
        <v>0</v>
      </c>
      <c r="N229" s="1">
        <v>50</v>
      </c>
      <c r="O229" s="1">
        <v>1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400</v>
      </c>
      <c r="W229" s="1">
        <v>4</v>
      </c>
      <c r="X229" s="1">
        <v>60</v>
      </c>
      <c r="Y229" s="1">
        <v>0</v>
      </c>
      <c r="Z229" s="1">
        <v>0</v>
      </c>
      <c r="AA229" s="1">
        <f t="shared" si="6"/>
        <v>510</v>
      </c>
      <c r="AB229" s="1">
        <v>0</v>
      </c>
      <c r="AC229" s="1">
        <f t="shared" si="7"/>
        <v>510</v>
      </c>
    </row>
    <row r="230" spans="1:29" x14ac:dyDescent="0.25">
      <c r="A230" s="1">
        <v>223</v>
      </c>
      <c r="B230" s="1" t="s">
        <v>579</v>
      </c>
      <c r="C230" s="2" t="s">
        <v>1014</v>
      </c>
      <c r="D230" s="2" t="s">
        <v>1325</v>
      </c>
      <c r="E230" s="1" t="s">
        <v>1326</v>
      </c>
      <c r="F230" s="1" t="s">
        <v>792</v>
      </c>
      <c r="G230" s="1">
        <v>4</v>
      </c>
      <c r="H230" s="2" t="s">
        <v>1327</v>
      </c>
      <c r="I230" s="2" t="s">
        <v>1215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83.33</v>
      </c>
      <c r="Q230" s="1">
        <v>1</v>
      </c>
      <c r="R230" s="1">
        <v>0</v>
      </c>
      <c r="S230" s="1">
        <v>0</v>
      </c>
      <c r="T230" s="1">
        <v>0</v>
      </c>
      <c r="U230" s="1">
        <v>0</v>
      </c>
      <c r="V230" s="1">
        <v>500</v>
      </c>
      <c r="W230" s="1">
        <v>6</v>
      </c>
      <c r="X230" s="1">
        <v>0</v>
      </c>
      <c r="Y230" s="1">
        <v>0</v>
      </c>
      <c r="Z230" s="1">
        <v>0</v>
      </c>
      <c r="AA230" s="1">
        <f t="shared" si="6"/>
        <v>583.33000000000004</v>
      </c>
      <c r="AB230" s="1">
        <v>75</v>
      </c>
      <c r="AC230" s="1">
        <f t="shared" si="7"/>
        <v>658.33</v>
      </c>
    </row>
    <row r="231" spans="1:29" x14ac:dyDescent="0.25">
      <c r="A231" s="1">
        <v>224</v>
      </c>
      <c r="B231" s="1" t="s">
        <v>431</v>
      </c>
      <c r="C231" s="2" t="s">
        <v>425</v>
      </c>
      <c r="D231" s="1" t="s">
        <v>1328</v>
      </c>
      <c r="E231" s="1" t="s">
        <v>1329</v>
      </c>
      <c r="F231" s="1" t="s">
        <v>800</v>
      </c>
      <c r="G231" s="1">
        <v>4</v>
      </c>
      <c r="H231" s="2" t="s">
        <v>1327</v>
      </c>
      <c r="I231" s="2" t="s">
        <v>1215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100</v>
      </c>
      <c r="W231" s="1">
        <v>2</v>
      </c>
      <c r="X231" s="1">
        <v>0</v>
      </c>
      <c r="Y231" s="1">
        <v>0</v>
      </c>
      <c r="Z231" s="1">
        <v>0</v>
      </c>
      <c r="AA231" s="1">
        <f t="shared" si="6"/>
        <v>100</v>
      </c>
      <c r="AB231" s="1">
        <v>200</v>
      </c>
      <c r="AC231" s="1">
        <f t="shared" si="7"/>
        <v>300</v>
      </c>
    </row>
    <row r="232" spans="1:29" x14ac:dyDescent="0.25">
      <c r="A232" s="1">
        <v>225</v>
      </c>
      <c r="B232" s="1" t="s">
        <v>398</v>
      </c>
      <c r="C232" s="2" t="s">
        <v>810</v>
      </c>
      <c r="D232" s="2" t="s">
        <v>1330</v>
      </c>
      <c r="E232" s="1" t="s">
        <v>1331</v>
      </c>
      <c r="F232" s="1" t="s">
        <v>800</v>
      </c>
      <c r="G232" s="1">
        <v>4</v>
      </c>
      <c r="H232" s="2" t="s">
        <v>1327</v>
      </c>
      <c r="I232" s="2" t="s">
        <v>1215</v>
      </c>
      <c r="J232" s="1">
        <v>0</v>
      </c>
      <c r="K232" s="1">
        <v>0</v>
      </c>
      <c r="L232" s="1">
        <v>50</v>
      </c>
      <c r="M232" s="1">
        <v>1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150</v>
      </c>
      <c r="W232" s="1">
        <v>1</v>
      </c>
      <c r="X232" s="1">
        <v>0</v>
      </c>
      <c r="Y232" s="1">
        <v>0</v>
      </c>
      <c r="Z232" s="1">
        <v>0</v>
      </c>
      <c r="AA232" s="1">
        <f t="shared" si="6"/>
        <v>200</v>
      </c>
      <c r="AB232" s="1">
        <v>50</v>
      </c>
      <c r="AC232" s="1">
        <f t="shared" si="7"/>
        <v>250</v>
      </c>
    </row>
    <row r="233" spans="1:29" x14ac:dyDescent="0.25">
      <c r="A233" s="1">
        <v>226</v>
      </c>
      <c r="B233" s="1" t="s">
        <v>362</v>
      </c>
      <c r="C233" s="2" t="s">
        <v>1134</v>
      </c>
      <c r="D233" s="1" t="s">
        <v>826</v>
      </c>
      <c r="E233" s="1" t="s">
        <v>1332</v>
      </c>
      <c r="F233" s="1" t="s">
        <v>792</v>
      </c>
      <c r="G233" s="1">
        <v>4</v>
      </c>
      <c r="H233" s="2" t="s">
        <v>1327</v>
      </c>
      <c r="I233" s="2" t="s">
        <v>1215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200</v>
      </c>
      <c r="W233" s="1">
        <v>2</v>
      </c>
      <c r="X233" s="1">
        <v>0</v>
      </c>
      <c r="Y233" s="1">
        <v>0</v>
      </c>
      <c r="Z233" s="1">
        <v>0</v>
      </c>
      <c r="AA233" s="1">
        <f t="shared" si="6"/>
        <v>200</v>
      </c>
      <c r="AB233" s="1">
        <v>316.66999999999996</v>
      </c>
      <c r="AC233" s="1">
        <f t="shared" si="7"/>
        <v>516.66999999999996</v>
      </c>
    </row>
    <row r="234" spans="1:29" x14ac:dyDescent="0.25">
      <c r="A234" s="1">
        <v>227</v>
      </c>
      <c r="B234" s="1" t="s">
        <v>267</v>
      </c>
      <c r="C234" s="2" t="s">
        <v>1333</v>
      </c>
      <c r="D234" s="2" t="s">
        <v>1334</v>
      </c>
      <c r="E234" s="1" t="s">
        <v>1335</v>
      </c>
      <c r="F234" s="1" t="s">
        <v>792</v>
      </c>
      <c r="G234" s="1">
        <v>4</v>
      </c>
      <c r="H234" s="2" t="s">
        <v>1327</v>
      </c>
      <c r="I234" s="2" t="s">
        <v>1215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150</v>
      </c>
      <c r="W234" s="1">
        <v>1</v>
      </c>
      <c r="X234" s="1">
        <v>0</v>
      </c>
      <c r="Y234" s="1">
        <v>0</v>
      </c>
      <c r="Z234" s="1">
        <v>0</v>
      </c>
      <c r="AA234" s="1">
        <f t="shared" si="6"/>
        <v>150</v>
      </c>
      <c r="AB234" s="1">
        <v>100</v>
      </c>
      <c r="AC234" s="1">
        <f t="shared" si="7"/>
        <v>250</v>
      </c>
    </row>
    <row r="235" spans="1:29" x14ac:dyDescent="0.25">
      <c r="A235" s="1">
        <v>228</v>
      </c>
      <c r="B235" s="1" t="s">
        <v>96</v>
      </c>
      <c r="C235" s="2" t="s">
        <v>1336</v>
      </c>
      <c r="D235" s="2" t="s">
        <v>1337</v>
      </c>
      <c r="E235" s="1" t="s">
        <v>1338</v>
      </c>
      <c r="F235" s="1" t="s">
        <v>792</v>
      </c>
      <c r="G235" s="1">
        <v>4</v>
      </c>
      <c r="H235" s="2" t="s">
        <v>1327</v>
      </c>
      <c r="I235" s="2" t="s">
        <v>1215</v>
      </c>
      <c r="J235" s="1">
        <v>0</v>
      </c>
      <c r="K235" s="1">
        <v>0</v>
      </c>
      <c r="L235" s="1">
        <v>50</v>
      </c>
      <c r="M235" s="1">
        <v>1</v>
      </c>
      <c r="N235" s="1">
        <v>0</v>
      </c>
      <c r="O235" s="1">
        <v>0</v>
      </c>
      <c r="P235" s="1">
        <v>83.33</v>
      </c>
      <c r="Q235" s="1">
        <v>1</v>
      </c>
      <c r="R235" s="1">
        <v>0</v>
      </c>
      <c r="S235" s="1">
        <v>0</v>
      </c>
      <c r="T235" s="1">
        <v>0</v>
      </c>
      <c r="U235" s="1">
        <v>0</v>
      </c>
      <c r="V235" s="1">
        <v>500</v>
      </c>
      <c r="W235" s="1">
        <v>6</v>
      </c>
      <c r="X235" s="1">
        <v>0</v>
      </c>
      <c r="Y235" s="1">
        <v>0</v>
      </c>
      <c r="Z235" s="1">
        <v>0</v>
      </c>
      <c r="AA235" s="1">
        <f t="shared" si="6"/>
        <v>633.33000000000004</v>
      </c>
      <c r="AB235" s="1">
        <v>175</v>
      </c>
      <c r="AC235" s="1">
        <f t="shared" si="7"/>
        <v>808.33</v>
      </c>
    </row>
    <row r="236" spans="1:29" x14ac:dyDescent="0.25">
      <c r="A236" s="1">
        <v>229</v>
      </c>
      <c r="B236" s="1" t="s">
        <v>573</v>
      </c>
      <c r="C236" s="2" t="s">
        <v>1014</v>
      </c>
      <c r="D236" s="2" t="s">
        <v>893</v>
      </c>
      <c r="E236" s="1" t="s">
        <v>1339</v>
      </c>
      <c r="F236" s="1" t="s">
        <v>792</v>
      </c>
      <c r="G236" s="1">
        <v>4</v>
      </c>
      <c r="H236" s="2" t="s">
        <v>1327</v>
      </c>
      <c r="I236" s="2" t="s">
        <v>1215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f t="shared" si="6"/>
        <v>0</v>
      </c>
      <c r="AB236" s="1">
        <v>0</v>
      </c>
      <c r="AC236" s="1">
        <f t="shared" si="7"/>
        <v>0</v>
      </c>
    </row>
    <row r="237" spans="1:29" x14ac:dyDescent="0.25">
      <c r="A237" s="1">
        <v>230</v>
      </c>
      <c r="B237" s="1" t="s">
        <v>613</v>
      </c>
      <c r="C237" s="2" t="s">
        <v>611</v>
      </c>
      <c r="D237" s="2" t="s">
        <v>1064</v>
      </c>
      <c r="E237" s="1" t="s">
        <v>1340</v>
      </c>
      <c r="F237" s="1" t="s">
        <v>800</v>
      </c>
      <c r="G237" s="1">
        <v>4</v>
      </c>
      <c r="H237" s="2" t="s">
        <v>1327</v>
      </c>
      <c r="I237" s="2" t="s">
        <v>1215</v>
      </c>
      <c r="J237" s="1">
        <v>100</v>
      </c>
      <c r="K237" s="1">
        <v>1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f t="shared" si="6"/>
        <v>100</v>
      </c>
      <c r="AB237" s="1">
        <v>165</v>
      </c>
      <c r="AC237" s="1">
        <f t="shared" si="7"/>
        <v>265</v>
      </c>
    </row>
    <row r="238" spans="1:29" x14ac:dyDescent="0.25">
      <c r="A238" s="1">
        <v>231</v>
      </c>
      <c r="B238" s="1" t="s">
        <v>353</v>
      </c>
      <c r="C238" s="2" t="s">
        <v>1028</v>
      </c>
      <c r="D238" s="2" t="s">
        <v>1341</v>
      </c>
      <c r="E238" s="1" t="s">
        <v>1342</v>
      </c>
      <c r="F238" s="1" t="s">
        <v>792</v>
      </c>
      <c r="G238" s="1">
        <v>4</v>
      </c>
      <c r="H238" s="2" t="s">
        <v>1327</v>
      </c>
      <c r="I238" s="2" t="s">
        <v>1215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f t="shared" si="6"/>
        <v>0</v>
      </c>
      <c r="AB238" s="1">
        <v>0</v>
      </c>
      <c r="AC238" s="1">
        <f t="shared" si="7"/>
        <v>0</v>
      </c>
    </row>
    <row r="239" spans="1:29" x14ac:dyDescent="0.25">
      <c r="A239" s="1">
        <v>232</v>
      </c>
      <c r="B239" s="1" t="s">
        <v>338</v>
      </c>
      <c r="C239" s="2" t="s">
        <v>996</v>
      </c>
      <c r="D239" s="2" t="s">
        <v>1343</v>
      </c>
      <c r="E239" s="1" t="s">
        <v>1344</v>
      </c>
      <c r="F239" s="1" t="s">
        <v>792</v>
      </c>
      <c r="G239" s="1">
        <v>4</v>
      </c>
      <c r="H239" s="2" t="s">
        <v>1327</v>
      </c>
      <c r="I239" s="2" t="s">
        <v>1215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f t="shared" si="6"/>
        <v>0</v>
      </c>
      <c r="AB239" s="1">
        <v>100</v>
      </c>
      <c r="AC239" s="1">
        <f t="shared" si="7"/>
        <v>100</v>
      </c>
    </row>
    <row r="240" spans="1:29" x14ac:dyDescent="0.25">
      <c r="A240" s="1">
        <v>233</v>
      </c>
      <c r="B240" s="1" t="s">
        <v>333</v>
      </c>
      <c r="C240" s="2" t="s">
        <v>996</v>
      </c>
      <c r="D240" s="2" t="s">
        <v>890</v>
      </c>
      <c r="E240" s="1" t="s">
        <v>1345</v>
      </c>
      <c r="F240" s="1" t="s">
        <v>792</v>
      </c>
      <c r="G240" s="1">
        <v>5</v>
      </c>
      <c r="H240" s="2" t="s">
        <v>1346</v>
      </c>
      <c r="I240" s="2" t="s">
        <v>20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f t="shared" si="6"/>
        <v>0</v>
      </c>
      <c r="AB240" s="1">
        <v>0</v>
      </c>
      <c r="AC240" s="1">
        <f t="shared" si="7"/>
        <v>0</v>
      </c>
    </row>
    <row r="241" spans="1:29" x14ac:dyDescent="0.25">
      <c r="A241" s="1">
        <v>234</v>
      </c>
      <c r="B241" s="1" t="s">
        <v>732</v>
      </c>
      <c r="C241" s="2" t="s">
        <v>944</v>
      </c>
      <c r="D241" s="2" t="s">
        <v>968</v>
      </c>
      <c r="E241" s="1" t="s">
        <v>1347</v>
      </c>
      <c r="F241" s="1" t="s">
        <v>792</v>
      </c>
      <c r="G241" s="1">
        <v>5</v>
      </c>
      <c r="H241" s="2" t="s">
        <v>1346</v>
      </c>
      <c r="I241" s="2" t="s">
        <v>20</v>
      </c>
      <c r="J241" s="1">
        <v>0</v>
      </c>
      <c r="K241" s="1">
        <v>0</v>
      </c>
      <c r="L241" s="1">
        <v>0</v>
      </c>
      <c r="M241" s="1">
        <v>0</v>
      </c>
      <c r="N241" s="1">
        <v>36.11</v>
      </c>
      <c r="O241" s="1">
        <v>1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f t="shared" si="6"/>
        <v>36.11</v>
      </c>
      <c r="AB241" s="1">
        <v>280</v>
      </c>
      <c r="AC241" s="1">
        <f t="shared" si="7"/>
        <v>316.11</v>
      </c>
    </row>
    <row r="242" spans="1:29" x14ac:dyDescent="0.25">
      <c r="A242" s="1">
        <v>235</v>
      </c>
      <c r="B242" s="1" t="s">
        <v>368</v>
      </c>
      <c r="C242" s="2" t="s">
        <v>794</v>
      </c>
      <c r="D242" s="2" t="s">
        <v>847</v>
      </c>
      <c r="E242" s="1" t="s">
        <v>1348</v>
      </c>
      <c r="F242" s="1" t="s">
        <v>792</v>
      </c>
      <c r="G242" s="1">
        <v>5</v>
      </c>
      <c r="H242" s="2" t="s">
        <v>1346</v>
      </c>
      <c r="I242" s="2" t="s">
        <v>20</v>
      </c>
      <c r="J242" s="1">
        <v>0</v>
      </c>
      <c r="K242" s="1">
        <v>0</v>
      </c>
      <c r="L242" s="1">
        <v>0</v>
      </c>
      <c r="M242" s="1">
        <v>0</v>
      </c>
      <c r="N242" s="1">
        <v>36.11</v>
      </c>
      <c r="O242" s="1">
        <v>1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f t="shared" si="6"/>
        <v>36.11</v>
      </c>
      <c r="AB242" s="1">
        <v>499.98</v>
      </c>
      <c r="AC242" s="1">
        <f t="shared" si="7"/>
        <v>536.09</v>
      </c>
    </row>
    <row r="243" spans="1:29" x14ac:dyDescent="0.25">
      <c r="A243" s="1">
        <v>236</v>
      </c>
      <c r="B243" s="1" t="s">
        <v>673</v>
      </c>
      <c r="C243" s="2" t="s">
        <v>1349</v>
      </c>
      <c r="D243" s="2" t="s">
        <v>1350</v>
      </c>
      <c r="E243" s="1" t="s">
        <v>1351</v>
      </c>
      <c r="F243" s="1" t="s">
        <v>792</v>
      </c>
      <c r="G243" s="1">
        <v>5</v>
      </c>
      <c r="H243" s="2" t="s">
        <v>1346</v>
      </c>
      <c r="I243" s="2" t="s">
        <v>20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f t="shared" si="6"/>
        <v>0</v>
      </c>
      <c r="AB243" s="1">
        <v>90</v>
      </c>
      <c r="AC243" s="1">
        <f t="shared" si="7"/>
        <v>90</v>
      </c>
    </row>
    <row r="244" spans="1:29" x14ac:dyDescent="0.25">
      <c r="A244" s="1">
        <v>237</v>
      </c>
      <c r="B244" s="1" t="s">
        <v>498</v>
      </c>
      <c r="C244" s="2" t="s">
        <v>489</v>
      </c>
      <c r="D244" s="2" t="s">
        <v>1352</v>
      </c>
      <c r="E244" s="1" t="s">
        <v>1353</v>
      </c>
      <c r="F244" s="1" t="s">
        <v>800</v>
      </c>
      <c r="G244" s="1">
        <v>5</v>
      </c>
      <c r="H244" s="2" t="s">
        <v>1346</v>
      </c>
      <c r="I244" s="2" t="s">
        <v>20</v>
      </c>
      <c r="J244" s="1">
        <v>100</v>
      </c>
      <c r="K244" s="1">
        <v>1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f t="shared" si="6"/>
        <v>100</v>
      </c>
      <c r="AB244" s="1">
        <v>83.33</v>
      </c>
      <c r="AC244" s="1">
        <f t="shared" si="7"/>
        <v>183.32999999999998</v>
      </c>
    </row>
    <row r="245" spans="1:29" x14ac:dyDescent="0.25">
      <c r="A245" s="1">
        <v>238</v>
      </c>
      <c r="B245" s="1" t="s">
        <v>265</v>
      </c>
      <c r="C245" s="2" t="s">
        <v>1354</v>
      </c>
      <c r="D245" s="2" t="s">
        <v>849</v>
      </c>
      <c r="E245" s="1" t="s">
        <v>1355</v>
      </c>
      <c r="F245" s="1" t="s">
        <v>792</v>
      </c>
      <c r="G245" s="1">
        <v>5</v>
      </c>
      <c r="H245" s="2" t="s">
        <v>1346</v>
      </c>
      <c r="I245" s="2" t="s">
        <v>20</v>
      </c>
      <c r="J245" s="1">
        <v>0</v>
      </c>
      <c r="K245" s="1">
        <v>0</v>
      </c>
      <c r="L245" s="1">
        <v>0</v>
      </c>
      <c r="M245" s="1">
        <v>0</v>
      </c>
      <c r="N245" s="1">
        <v>100</v>
      </c>
      <c r="O245" s="1">
        <v>1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f t="shared" si="6"/>
        <v>100</v>
      </c>
      <c r="AB245" s="1">
        <v>100</v>
      </c>
      <c r="AC245" s="1">
        <f t="shared" si="7"/>
        <v>200</v>
      </c>
    </row>
    <row r="246" spans="1:29" x14ac:dyDescent="0.25">
      <c r="A246" s="1">
        <v>239</v>
      </c>
      <c r="B246" s="1" t="s">
        <v>248</v>
      </c>
      <c r="C246" s="2" t="s">
        <v>1356</v>
      </c>
      <c r="D246" s="2" t="s">
        <v>1357</v>
      </c>
      <c r="E246" s="1" t="s">
        <v>1358</v>
      </c>
      <c r="F246" s="1" t="s">
        <v>800</v>
      </c>
      <c r="G246" s="1">
        <v>5</v>
      </c>
      <c r="H246" s="2" t="s">
        <v>1346</v>
      </c>
      <c r="I246" s="2" t="s">
        <v>20</v>
      </c>
      <c r="J246" s="1">
        <v>100</v>
      </c>
      <c r="K246" s="1">
        <v>1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f t="shared" si="6"/>
        <v>100</v>
      </c>
      <c r="AB246" s="1">
        <v>0</v>
      </c>
      <c r="AC246" s="1">
        <f t="shared" si="7"/>
        <v>100</v>
      </c>
    </row>
    <row r="247" spans="1:29" x14ac:dyDescent="0.25">
      <c r="A247" s="1">
        <v>240</v>
      </c>
      <c r="B247" s="1" t="s">
        <v>658</v>
      </c>
      <c r="C247" s="2" t="s">
        <v>1359</v>
      </c>
      <c r="D247" s="1" t="s">
        <v>871</v>
      </c>
      <c r="E247" s="1" t="s">
        <v>1360</v>
      </c>
      <c r="F247" s="1" t="s">
        <v>800</v>
      </c>
      <c r="G247" s="1">
        <v>5</v>
      </c>
      <c r="H247" s="2" t="s">
        <v>1346</v>
      </c>
      <c r="I247" s="2" t="s">
        <v>20</v>
      </c>
      <c r="J247" s="1">
        <v>100</v>
      </c>
      <c r="K247" s="1">
        <v>1</v>
      </c>
      <c r="L247" s="1">
        <v>0</v>
      </c>
      <c r="M247" s="1">
        <v>0</v>
      </c>
      <c r="N247" s="1">
        <v>104.16500000000001</v>
      </c>
      <c r="O247" s="1">
        <v>2</v>
      </c>
      <c r="P247" s="1">
        <v>166.67</v>
      </c>
      <c r="Q247" s="1">
        <v>1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f t="shared" si="6"/>
        <v>370.83499999999998</v>
      </c>
      <c r="AB247" s="1">
        <v>154.16499999999999</v>
      </c>
      <c r="AC247" s="1">
        <f t="shared" si="7"/>
        <v>525</v>
      </c>
    </row>
    <row r="248" spans="1:29" x14ac:dyDescent="0.25">
      <c r="A248" s="1">
        <v>241</v>
      </c>
      <c r="B248" s="1" t="s">
        <v>430</v>
      </c>
      <c r="C248" s="2" t="s">
        <v>425</v>
      </c>
      <c r="D248" s="2" t="s">
        <v>926</v>
      </c>
      <c r="E248" s="1" t="s">
        <v>1361</v>
      </c>
      <c r="F248" s="1" t="s">
        <v>800</v>
      </c>
      <c r="G248" s="1">
        <v>5</v>
      </c>
      <c r="H248" s="2" t="s">
        <v>1346</v>
      </c>
      <c r="I248" s="2" t="s">
        <v>20</v>
      </c>
      <c r="J248" s="1">
        <v>0</v>
      </c>
      <c r="K248" s="1">
        <v>0</v>
      </c>
      <c r="L248" s="1">
        <v>50</v>
      </c>
      <c r="M248" s="1">
        <v>1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f t="shared" si="6"/>
        <v>50</v>
      </c>
      <c r="AB248" s="1">
        <v>100</v>
      </c>
      <c r="AC248" s="1">
        <f t="shared" si="7"/>
        <v>150</v>
      </c>
    </row>
    <row r="249" spans="1:29" x14ac:dyDescent="0.25">
      <c r="A249" s="1">
        <v>242</v>
      </c>
      <c r="B249" s="1" t="s">
        <v>133</v>
      </c>
      <c r="C249" s="2" t="s">
        <v>1362</v>
      </c>
      <c r="D249" s="2" t="s">
        <v>861</v>
      </c>
      <c r="E249" s="1" t="s">
        <v>1292</v>
      </c>
      <c r="F249" s="1" t="s">
        <v>800</v>
      </c>
      <c r="G249" s="1">
        <v>5</v>
      </c>
      <c r="H249" s="2" t="s">
        <v>1346</v>
      </c>
      <c r="I249" s="2" t="s">
        <v>20</v>
      </c>
      <c r="J249" s="1">
        <v>0</v>
      </c>
      <c r="K249" s="1">
        <v>0</v>
      </c>
      <c r="L249" s="1">
        <v>0</v>
      </c>
      <c r="M249" s="1">
        <v>0</v>
      </c>
      <c r="N249" s="1">
        <v>50</v>
      </c>
      <c r="O249" s="1">
        <v>1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f t="shared" si="6"/>
        <v>50</v>
      </c>
      <c r="AB249" s="1">
        <v>100</v>
      </c>
      <c r="AC249" s="1">
        <f t="shared" si="7"/>
        <v>150</v>
      </c>
    </row>
    <row r="250" spans="1:29" x14ac:dyDescent="0.25">
      <c r="A250" s="1">
        <v>243</v>
      </c>
      <c r="B250" s="1" t="s">
        <v>146</v>
      </c>
      <c r="C250" s="2" t="s">
        <v>1363</v>
      </c>
      <c r="D250" s="1" t="s">
        <v>1364</v>
      </c>
      <c r="E250" s="1" t="s">
        <v>1365</v>
      </c>
      <c r="F250" s="1" t="s">
        <v>800</v>
      </c>
      <c r="G250" s="1">
        <v>5</v>
      </c>
      <c r="H250" s="2" t="s">
        <v>1346</v>
      </c>
      <c r="I250" s="2" t="s">
        <v>20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f t="shared" si="6"/>
        <v>0</v>
      </c>
      <c r="AB250" s="1">
        <v>0</v>
      </c>
      <c r="AC250" s="1">
        <f t="shared" si="7"/>
        <v>0</v>
      </c>
    </row>
    <row r="251" spans="1:29" x14ac:dyDescent="0.25">
      <c r="A251" s="1">
        <v>244</v>
      </c>
      <c r="B251" s="1" t="s">
        <v>42</v>
      </c>
      <c r="C251" s="2" t="s">
        <v>1366</v>
      </c>
      <c r="D251" s="2" t="s">
        <v>923</v>
      </c>
      <c r="E251" s="1" t="s">
        <v>1367</v>
      </c>
      <c r="F251" s="1" t="s">
        <v>800</v>
      </c>
      <c r="G251" s="1">
        <v>5</v>
      </c>
      <c r="H251" s="2" t="s">
        <v>1346</v>
      </c>
      <c r="I251" s="2" t="s">
        <v>20</v>
      </c>
      <c r="J251" s="1">
        <v>100</v>
      </c>
      <c r="K251" s="1">
        <v>1</v>
      </c>
      <c r="L251" s="1">
        <v>100</v>
      </c>
      <c r="M251" s="1">
        <v>2</v>
      </c>
      <c r="N251" s="1">
        <v>104.16500000000001</v>
      </c>
      <c r="O251" s="1">
        <v>2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f t="shared" si="6"/>
        <v>304.16500000000002</v>
      </c>
      <c r="AB251" s="1">
        <v>54.164999999999999</v>
      </c>
      <c r="AC251" s="1">
        <f t="shared" si="7"/>
        <v>358.33000000000004</v>
      </c>
    </row>
    <row r="252" spans="1:29" x14ac:dyDescent="0.25">
      <c r="A252" s="1">
        <v>245</v>
      </c>
      <c r="B252" s="1" t="s">
        <v>648</v>
      </c>
      <c r="C252" s="2" t="s">
        <v>1056</v>
      </c>
      <c r="D252" s="2" t="s">
        <v>808</v>
      </c>
      <c r="E252" s="1" t="s">
        <v>1368</v>
      </c>
      <c r="F252" s="1" t="s">
        <v>792</v>
      </c>
      <c r="G252" s="1">
        <v>5</v>
      </c>
      <c r="H252" s="2" t="s">
        <v>1346</v>
      </c>
      <c r="I252" s="2" t="s">
        <v>20</v>
      </c>
      <c r="J252" s="1">
        <v>100</v>
      </c>
      <c r="K252" s="1">
        <v>1</v>
      </c>
      <c r="L252" s="1">
        <v>0</v>
      </c>
      <c r="M252" s="1">
        <v>0</v>
      </c>
      <c r="N252" s="1">
        <v>0</v>
      </c>
      <c r="O252" s="1">
        <v>0</v>
      </c>
      <c r="P252" s="1">
        <f>250/3</f>
        <v>83.333333333333329</v>
      </c>
      <c r="Q252" s="1">
        <v>1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f t="shared" si="6"/>
        <v>183.33333333333331</v>
      </c>
      <c r="AB252" s="1">
        <v>200</v>
      </c>
      <c r="AC252" s="1">
        <f t="shared" si="7"/>
        <v>383.33333333333331</v>
      </c>
    </row>
    <row r="253" spans="1:29" x14ac:dyDescent="0.25">
      <c r="A253" s="1">
        <v>246</v>
      </c>
      <c r="B253" s="1" t="s">
        <v>349</v>
      </c>
      <c r="C253" s="2" t="s">
        <v>1369</v>
      </c>
      <c r="D253" s="2" t="s">
        <v>968</v>
      </c>
      <c r="E253" s="1" t="s">
        <v>1370</v>
      </c>
      <c r="F253" s="1" t="s">
        <v>792</v>
      </c>
      <c r="G253" s="1">
        <v>5</v>
      </c>
      <c r="H253" s="2" t="s">
        <v>1371</v>
      </c>
      <c r="I253" s="2" t="s">
        <v>20</v>
      </c>
      <c r="J253" s="1">
        <v>0</v>
      </c>
      <c r="K253" s="1">
        <v>0</v>
      </c>
      <c r="L253" s="1">
        <v>0</v>
      </c>
      <c r="M253" s="1">
        <v>0</v>
      </c>
      <c r="N253" s="1">
        <v>36.11</v>
      </c>
      <c r="O253" s="1">
        <v>1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30</v>
      </c>
      <c r="Y253" s="1">
        <v>0</v>
      </c>
      <c r="Z253" s="1">
        <v>0</v>
      </c>
      <c r="AA253" s="1">
        <f t="shared" si="6"/>
        <v>66.11</v>
      </c>
      <c r="AB253" s="1">
        <v>125</v>
      </c>
      <c r="AC253" s="1">
        <f t="shared" si="7"/>
        <v>191.11</v>
      </c>
    </row>
    <row r="254" spans="1:29" x14ac:dyDescent="0.25">
      <c r="A254" s="1">
        <v>247</v>
      </c>
      <c r="B254" s="1" t="s">
        <v>258</v>
      </c>
      <c r="C254" s="1" t="s">
        <v>1372</v>
      </c>
      <c r="D254" s="2" t="s">
        <v>1373</v>
      </c>
      <c r="E254" s="1" t="s">
        <v>1374</v>
      </c>
      <c r="F254" s="1" t="s">
        <v>792</v>
      </c>
      <c r="G254" s="1">
        <v>5</v>
      </c>
      <c r="H254" s="2" t="s">
        <v>1371</v>
      </c>
      <c r="I254" s="2" t="s">
        <v>20</v>
      </c>
      <c r="J254" s="1">
        <v>200</v>
      </c>
      <c r="K254" s="1">
        <v>1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f t="shared" si="6"/>
        <v>200</v>
      </c>
      <c r="AB254" s="1">
        <v>125</v>
      </c>
      <c r="AC254" s="1">
        <f t="shared" si="7"/>
        <v>325</v>
      </c>
    </row>
    <row r="255" spans="1:29" x14ac:dyDescent="0.25">
      <c r="A255" s="1">
        <v>248</v>
      </c>
      <c r="B255" s="1" t="s">
        <v>652</v>
      </c>
      <c r="C255" s="2" t="s">
        <v>1375</v>
      </c>
      <c r="D255" s="2" t="s">
        <v>837</v>
      </c>
      <c r="E255" s="1" t="s">
        <v>1376</v>
      </c>
      <c r="F255" s="1" t="s">
        <v>792</v>
      </c>
      <c r="G255" s="1">
        <v>5</v>
      </c>
      <c r="H255" s="2" t="s">
        <v>1371</v>
      </c>
      <c r="I255" s="2" t="s">
        <v>20</v>
      </c>
      <c r="J255" s="1">
        <v>0</v>
      </c>
      <c r="K255" s="1">
        <v>0</v>
      </c>
      <c r="L255" s="1">
        <v>0</v>
      </c>
      <c r="M255" s="1">
        <v>0</v>
      </c>
      <c r="N255" s="1">
        <v>36.11</v>
      </c>
      <c r="O255" s="1">
        <v>1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f t="shared" si="6"/>
        <v>36.11</v>
      </c>
      <c r="AB255" s="1">
        <v>140</v>
      </c>
      <c r="AC255" s="1">
        <f t="shared" si="7"/>
        <v>176.11</v>
      </c>
    </row>
    <row r="256" spans="1:29" x14ac:dyDescent="0.25">
      <c r="A256" s="1">
        <v>249</v>
      </c>
      <c r="B256" s="1" t="s">
        <v>257</v>
      </c>
      <c r="C256" s="1" t="s">
        <v>1377</v>
      </c>
      <c r="D256" s="2" t="s">
        <v>901</v>
      </c>
      <c r="E256" s="1" t="s">
        <v>1378</v>
      </c>
      <c r="F256" s="1" t="s">
        <v>800</v>
      </c>
      <c r="G256" s="1">
        <v>5</v>
      </c>
      <c r="H256" s="2" t="s">
        <v>1371</v>
      </c>
      <c r="I256" s="2" t="s">
        <v>20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f t="shared" si="6"/>
        <v>0</v>
      </c>
      <c r="AB256" s="1">
        <v>166.66</v>
      </c>
      <c r="AC256" s="1">
        <f t="shared" si="7"/>
        <v>166.66</v>
      </c>
    </row>
    <row r="257" spans="1:29" x14ac:dyDescent="0.25">
      <c r="A257" s="1">
        <v>250</v>
      </c>
      <c r="B257" s="1" t="s">
        <v>457</v>
      </c>
      <c r="C257" s="2" t="s">
        <v>454</v>
      </c>
      <c r="D257" s="2" t="s">
        <v>920</v>
      </c>
      <c r="E257" s="1" t="s">
        <v>1107</v>
      </c>
      <c r="F257" s="1" t="s">
        <v>800</v>
      </c>
      <c r="G257" s="1">
        <v>5</v>
      </c>
      <c r="H257" s="2" t="s">
        <v>1371</v>
      </c>
      <c r="I257" s="2" t="s">
        <v>20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f>300/4+300/2</f>
        <v>225</v>
      </c>
      <c r="Q257" s="1">
        <v>2</v>
      </c>
      <c r="R257" s="1">
        <v>0</v>
      </c>
      <c r="S257" s="1">
        <v>250</v>
      </c>
      <c r="T257" s="1">
        <v>2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f t="shared" si="6"/>
        <v>475</v>
      </c>
      <c r="AB257" s="1">
        <v>62.5</v>
      </c>
      <c r="AC257" s="1">
        <f t="shared" si="7"/>
        <v>537.5</v>
      </c>
    </row>
    <row r="258" spans="1:29" x14ac:dyDescent="0.25">
      <c r="A258" s="1">
        <v>251</v>
      </c>
      <c r="B258" s="1" t="s">
        <v>125</v>
      </c>
      <c r="C258" s="2" t="s">
        <v>124</v>
      </c>
      <c r="D258" s="2" t="s">
        <v>1022</v>
      </c>
      <c r="E258" s="1" t="s">
        <v>1379</v>
      </c>
      <c r="F258" s="1" t="s">
        <v>800</v>
      </c>
      <c r="G258" s="1">
        <v>5</v>
      </c>
      <c r="H258" s="2" t="s">
        <v>1371</v>
      </c>
      <c r="I258" s="2" t="s">
        <v>20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f t="shared" si="6"/>
        <v>0</v>
      </c>
      <c r="AB258" s="1">
        <v>0</v>
      </c>
      <c r="AC258" s="1">
        <f t="shared" si="7"/>
        <v>0</v>
      </c>
    </row>
    <row r="259" spans="1:29" x14ac:dyDescent="0.25">
      <c r="A259" s="1">
        <v>252</v>
      </c>
      <c r="B259" s="1" t="s">
        <v>653</v>
      </c>
      <c r="C259" s="2" t="s">
        <v>1375</v>
      </c>
      <c r="D259" s="2" t="s">
        <v>837</v>
      </c>
      <c r="E259" s="1" t="s">
        <v>1380</v>
      </c>
      <c r="F259" s="1" t="s">
        <v>792</v>
      </c>
      <c r="G259" s="1">
        <v>5</v>
      </c>
      <c r="H259" s="2" t="s">
        <v>1371</v>
      </c>
      <c r="I259" s="2" t="s">
        <v>20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83.33</v>
      </c>
      <c r="Q259" s="1">
        <v>1</v>
      </c>
      <c r="R259" s="1">
        <v>0</v>
      </c>
      <c r="S259" s="1">
        <v>100</v>
      </c>
      <c r="T259" s="1">
        <v>1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f t="shared" si="6"/>
        <v>183.32999999999998</v>
      </c>
      <c r="AB259" s="1">
        <v>160</v>
      </c>
      <c r="AC259" s="1">
        <f t="shared" si="7"/>
        <v>343.33</v>
      </c>
    </row>
    <row r="260" spans="1:29" x14ac:dyDescent="0.25">
      <c r="A260" s="1">
        <v>253</v>
      </c>
      <c r="B260" s="1" t="s">
        <v>497</v>
      </c>
      <c r="C260" s="2" t="s">
        <v>489</v>
      </c>
      <c r="D260" s="2" t="s">
        <v>901</v>
      </c>
      <c r="E260" s="1" t="s">
        <v>1381</v>
      </c>
      <c r="F260" s="1" t="s">
        <v>800</v>
      </c>
      <c r="G260" s="1">
        <v>5</v>
      </c>
      <c r="H260" s="2" t="s">
        <v>1371</v>
      </c>
      <c r="I260" s="2" t="s">
        <v>20</v>
      </c>
      <c r="J260" s="1">
        <v>100</v>
      </c>
      <c r="K260" s="1">
        <v>1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30</v>
      </c>
      <c r="Y260" s="1">
        <v>0</v>
      </c>
      <c r="Z260" s="1">
        <v>0</v>
      </c>
      <c r="AA260" s="1">
        <f t="shared" si="6"/>
        <v>130</v>
      </c>
      <c r="AB260" s="1">
        <v>0</v>
      </c>
      <c r="AC260" s="1">
        <f t="shared" si="7"/>
        <v>130</v>
      </c>
    </row>
    <row r="261" spans="1:29" x14ac:dyDescent="0.25">
      <c r="A261" s="1">
        <v>254</v>
      </c>
      <c r="B261" s="1" t="s">
        <v>121</v>
      </c>
      <c r="C261" s="2" t="s">
        <v>903</v>
      </c>
      <c r="D261" s="2" t="s">
        <v>1382</v>
      </c>
      <c r="E261" s="1" t="s">
        <v>1383</v>
      </c>
      <c r="F261" s="1" t="s">
        <v>800</v>
      </c>
      <c r="G261" s="1">
        <v>5</v>
      </c>
      <c r="H261" s="2" t="s">
        <v>1371</v>
      </c>
      <c r="I261" s="2" t="s">
        <v>20</v>
      </c>
      <c r="J261" s="1">
        <v>100</v>
      </c>
      <c r="K261" s="1">
        <v>1</v>
      </c>
      <c r="L261" s="1">
        <v>200</v>
      </c>
      <c r="M261" s="1">
        <v>3</v>
      </c>
      <c r="N261" s="1">
        <v>0</v>
      </c>
      <c r="O261" s="1">
        <v>0</v>
      </c>
      <c r="P261" s="1">
        <v>62.5</v>
      </c>
      <c r="Q261" s="1">
        <v>1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f t="shared" si="6"/>
        <v>362.5</v>
      </c>
      <c r="AB261" s="1">
        <v>100</v>
      </c>
      <c r="AC261" s="1">
        <f t="shared" si="7"/>
        <v>462.5</v>
      </c>
    </row>
    <row r="262" spans="1:29" x14ac:dyDescent="0.25">
      <c r="A262" s="1">
        <v>255</v>
      </c>
      <c r="B262" s="1" t="s">
        <v>682</v>
      </c>
      <c r="C262" s="2" t="s">
        <v>1384</v>
      </c>
      <c r="D262" s="2" t="s">
        <v>849</v>
      </c>
      <c r="E262" s="1" t="s">
        <v>1385</v>
      </c>
      <c r="F262" s="1" t="s">
        <v>792</v>
      </c>
      <c r="G262" s="1">
        <v>5</v>
      </c>
      <c r="H262" s="2" t="s">
        <v>1371</v>
      </c>
      <c r="I262" s="2" t="s">
        <v>20</v>
      </c>
      <c r="J262" s="1">
        <v>0</v>
      </c>
      <c r="K262" s="1">
        <v>0</v>
      </c>
      <c r="L262" s="1">
        <v>50</v>
      </c>
      <c r="M262" s="1">
        <v>1</v>
      </c>
      <c r="N262" s="1">
        <v>0</v>
      </c>
      <c r="O262" s="1">
        <v>0</v>
      </c>
      <c r="P262" s="1">
        <v>166.67</v>
      </c>
      <c r="Q262" s="1">
        <v>1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f t="shared" ref="AA262:AA325" si="8">Z262+Y262+X262+V262+S262+P262+N262+L262+J262</f>
        <v>216.67</v>
      </c>
      <c r="AB262" s="1">
        <v>0</v>
      </c>
      <c r="AC262" s="1">
        <f t="shared" si="7"/>
        <v>216.67</v>
      </c>
    </row>
    <row r="263" spans="1:29" x14ac:dyDescent="0.25">
      <c r="A263" s="1">
        <v>256</v>
      </c>
      <c r="B263" s="1" t="s">
        <v>19</v>
      </c>
      <c r="C263" s="2" t="s">
        <v>1386</v>
      </c>
      <c r="D263" s="2" t="s">
        <v>916</v>
      </c>
      <c r="E263" s="1" t="s">
        <v>1387</v>
      </c>
      <c r="F263" s="1" t="s">
        <v>792</v>
      </c>
      <c r="G263" s="1">
        <v>5</v>
      </c>
      <c r="H263" s="2" t="s">
        <v>1371</v>
      </c>
      <c r="I263" s="2" t="s">
        <v>20</v>
      </c>
      <c r="J263" s="1">
        <v>100</v>
      </c>
      <c r="K263" s="1">
        <v>1</v>
      </c>
      <c r="L263" s="1">
        <v>50</v>
      </c>
      <c r="M263" s="1">
        <v>1</v>
      </c>
      <c r="N263" s="1">
        <v>36.11</v>
      </c>
      <c r="O263" s="1">
        <v>1</v>
      </c>
      <c r="P263" s="1">
        <v>145.83000000000001</v>
      </c>
      <c r="Q263" s="1">
        <v>2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f t="shared" si="8"/>
        <v>331.94</v>
      </c>
      <c r="AB263" s="1">
        <v>50</v>
      </c>
      <c r="AC263" s="1">
        <f t="shared" si="7"/>
        <v>381.94</v>
      </c>
    </row>
    <row r="264" spans="1:29" x14ac:dyDescent="0.25">
      <c r="A264" s="1">
        <v>257</v>
      </c>
      <c r="B264" s="1" t="s">
        <v>471</v>
      </c>
      <c r="C264" s="2" t="s">
        <v>810</v>
      </c>
      <c r="D264" s="2" t="s">
        <v>901</v>
      </c>
      <c r="E264" s="1" t="s">
        <v>1388</v>
      </c>
      <c r="F264" s="1" t="s">
        <v>800</v>
      </c>
      <c r="G264" s="1">
        <v>5</v>
      </c>
      <c r="H264" s="2" t="s">
        <v>1371</v>
      </c>
      <c r="I264" s="2" t="s">
        <v>20</v>
      </c>
      <c r="J264" s="1">
        <v>0</v>
      </c>
      <c r="K264" s="1">
        <v>0</v>
      </c>
      <c r="L264" s="1">
        <v>50</v>
      </c>
      <c r="M264" s="1">
        <v>1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f t="shared" si="8"/>
        <v>50</v>
      </c>
      <c r="AB264" s="1">
        <v>0</v>
      </c>
      <c r="AC264" s="1">
        <f t="shared" si="7"/>
        <v>50</v>
      </c>
    </row>
    <row r="265" spans="1:29" x14ac:dyDescent="0.25">
      <c r="A265" s="1">
        <v>258</v>
      </c>
      <c r="B265" s="1" t="s">
        <v>687</v>
      </c>
      <c r="C265" s="2" t="s">
        <v>1389</v>
      </c>
      <c r="D265" s="2" t="s">
        <v>1044</v>
      </c>
      <c r="E265" s="1" t="s">
        <v>1390</v>
      </c>
      <c r="F265" s="1" t="s">
        <v>792</v>
      </c>
      <c r="G265" s="1">
        <v>5</v>
      </c>
      <c r="H265" s="2" t="s">
        <v>1371</v>
      </c>
      <c r="I265" s="2" t="s">
        <v>20</v>
      </c>
      <c r="J265" s="1">
        <v>0</v>
      </c>
      <c r="K265" s="1">
        <v>0</v>
      </c>
      <c r="L265" s="1">
        <v>0</v>
      </c>
      <c r="M265" s="1">
        <v>0</v>
      </c>
      <c r="N265" s="1">
        <v>100</v>
      </c>
      <c r="O265" s="1">
        <v>1</v>
      </c>
      <c r="P265" s="1">
        <v>145.83000000000001</v>
      </c>
      <c r="Q265" s="1">
        <v>2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f t="shared" si="8"/>
        <v>245.83</v>
      </c>
      <c r="AB265" s="1">
        <v>100</v>
      </c>
      <c r="AC265" s="1">
        <f t="shared" ref="AC265:AC328" si="9">AA265+AB265</f>
        <v>345.83000000000004</v>
      </c>
    </row>
    <row r="266" spans="1:29" x14ac:dyDescent="0.25">
      <c r="A266" s="1">
        <v>259</v>
      </c>
      <c r="B266" s="1" t="s">
        <v>560</v>
      </c>
      <c r="C266" s="2" t="s">
        <v>819</v>
      </c>
      <c r="D266" s="1" t="s">
        <v>1318</v>
      </c>
      <c r="E266" s="1" t="s">
        <v>1391</v>
      </c>
      <c r="F266" s="1" t="s">
        <v>792</v>
      </c>
      <c r="G266" s="1">
        <v>5</v>
      </c>
      <c r="H266" s="2" t="s">
        <v>1392</v>
      </c>
      <c r="I266" s="2" t="s">
        <v>20</v>
      </c>
      <c r="J266" s="1">
        <v>15</v>
      </c>
      <c r="K266" s="1">
        <v>1</v>
      </c>
      <c r="L266" s="1">
        <v>0</v>
      </c>
      <c r="M266" s="1">
        <v>0</v>
      </c>
      <c r="N266" s="1">
        <v>0</v>
      </c>
      <c r="O266" s="1">
        <v>0</v>
      </c>
      <c r="P266" s="1">
        <v>412.5</v>
      </c>
      <c r="Q266" s="1">
        <v>5</v>
      </c>
      <c r="R266" s="1">
        <v>0</v>
      </c>
      <c r="S266" s="1">
        <v>0</v>
      </c>
      <c r="T266" s="1">
        <v>0</v>
      </c>
      <c r="U266" s="1">
        <v>0</v>
      </c>
      <c r="V266" s="1">
        <v>475</v>
      </c>
      <c r="W266" s="1">
        <v>3</v>
      </c>
      <c r="X266" s="1">
        <v>0</v>
      </c>
      <c r="Y266" s="1">
        <v>0</v>
      </c>
      <c r="Z266" s="1">
        <v>0</v>
      </c>
      <c r="AA266" s="1">
        <f t="shared" si="8"/>
        <v>902.5</v>
      </c>
      <c r="AB266" s="1">
        <v>843.75</v>
      </c>
      <c r="AC266" s="1">
        <f t="shared" si="9"/>
        <v>1746.25</v>
      </c>
    </row>
    <row r="267" spans="1:29" x14ac:dyDescent="0.25">
      <c r="A267" s="1">
        <v>260</v>
      </c>
      <c r="B267" s="1" t="s">
        <v>348</v>
      </c>
      <c r="C267" s="2" t="s">
        <v>1393</v>
      </c>
      <c r="D267" s="2" t="s">
        <v>823</v>
      </c>
      <c r="E267" s="1" t="s">
        <v>1394</v>
      </c>
      <c r="F267" s="1" t="s">
        <v>792</v>
      </c>
      <c r="G267" s="1">
        <v>5</v>
      </c>
      <c r="H267" s="2" t="s">
        <v>1392</v>
      </c>
      <c r="I267" s="2" t="s">
        <v>20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125</v>
      </c>
      <c r="Q267" s="1">
        <v>1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30</v>
      </c>
      <c r="Y267" s="1">
        <v>0</v>
      </c>
      <c r="Z267" s="1">
        <v>0</v>
      </c>
      <c r="AA267" s="1">
        <f t="shared" si="8"/>
        <v>155</v>
      </c>
      <c r="AB267" s="1">
        <v>375</v>
      </c>
      <c r="AC267" s="1">
        <f t="shared" si="9"/>
        <v>530</v>
      </c>
    </row>
    <row r="268" spans="1:29" x14ac:dyDescent="0.25">
      <c r="A268" s="1">
        <v>261</v>
      </c>
      <c r="B268" s="1" t="s">
        <v>599</v>
      </c>
      <c r="C268" s="2" t="s">
        <v>1250</v>
      </c>
      <c r="D268" s="1" t="s">
        <v>994</v>
      </c>
      <c r="E268" s="1" t="s">
        <v>1395</v>
      </c>
      <c r="F268" s="1" t="s">
        <v>800</v>
      </c>
      <c r="G268" s="1">
        <v>5</v>
      </c>
      <c r="H268" s="2" t="s">
        <v>1392</v>
      </c>
      <c r="I268" s="2" t="s">
        <v>20</v>
      </c>
      <c r="J268" s="1">
        <v>100</v>
      </c>
      <c r="K268" s="1">
        <v>1</v>
      </c>
      <c r="L268" s="1">
        <v>50</v>
      </c>
      <c r="M268" s="1">
        <v>1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f t="shared" si="8"/>
        <v>150</v>
      </c>
      <c r="AB268" s="1">
        <v>100</v>
      </c>
      <c r="AC268" s="1">
        <f t="shared" si="9"/>
        <v>250</v>
      </c>
    </row>
    <row r="269" spans="1:29" x14ac:dyDescent="0.25">
      <c r="A269" s="1">
        <v>262</v>
      </c>
      <c r="B269" s="1" t="s">
        <v>401</v>
      </c>
      <c r="C269" s="2" t="s">
        <v>1396</v>
      </c>
      <c r="D269" s="1" t="s">
        <v>1397</v>
      </c>
      <c r="E269" s="1" t="s">
        <v>850</v>
      </c>
      <c r="F269" s="1" t="s">
        <v>800</v>
      </c>
      <c r="G269" s="1">
        <v>5</v>
      </c>
      <c r="H269" s="2" t="s">
        <v>1392</v>
      </c>
      <c r="I269" s="2" t="s">
        <v>20</v>
      </c>
      <c r="J269" s="1">
        <v>0</v>
      </c>
      <c r="K269" s="1">
        <v>0</v>
      </c>
      <c r="L269" s="1">
        <v>0</v>
      </c>
      <c r="M269" s="1">
        <v>0</v>
      </c>
      <c r="N269" s="1">
        <v>50</v>
      </c>
      <c r="O269" s="1">
        <v>1</v>
      </c>
      <c r="P269" s="1">
        <v>250</v>
      </c>
      <c r="Q269" s="1">
        <v>1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f t="shared" si="8"/>
        <v>300</v>
      </c>
      <c r="AB269" s="1">
        <v>250</v>
      </c>
      <c r="AC269" s="1">
        <f t="shared" si="9"/>
        <v>550</v>
      </c>
    </row>
    <row r="270" spans="1:29" x14ac:dyDescent="0.25">
      <c r="A270" s="1">
        <v>263</v>
      </c>
      <c r="B270" s="1" t="s">
        <v>723</v>
      </c>
      <c r="C270" s="2" t="s">
        <v>900</v>
      </c>
      <c r="D270" s="1" t="s">
        <v>986</v>
      </c>
      <c r="E270" s="1" t="s">
        <v>1398</v>
      </c>
      <c r="F270" s="1" t="s">
        <v>800</v>
      </c>
      <c r="G270" s="1">
        <v>5</v>
      </c>
      <c r="H270" s="2" t="s">
        <v>1392</v>
      </c>
      <c r="I270" s="2" t="s">
        <v>20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f t="shared" si="8"/>
        <v>0</v>
      </c>
      <c r="AB270" s="1">
        <v>0</v>
      </c>
      <c r="AC270" s="1">
        <f t="shared" si="9"/>
        <v>0</v>
      </c>
    </row>
    <row r="271" spans="1:29" x14ac:dyDescent="0.25">
      <c r="A271" s="1">
        <v>264</v>
      </c>
      <c r="B271" s="1" t="s">
        <v>110</v>
      </c>
      <c r="C271" s="2" t="s">
        <v>903</v>
      </c>
      <c r="D271" s="2" t="s">
        <v>1399</v>
      </c>
      <c r="E271" s="1" t="s">
        <v>1400</v>
      </c>
      <c r="F271" s="1" t="s">
        <v>800</v>
      </c>
      <c r="G271" s="1">
        <v>5</v>
      </c>
      <c r="H271" s="2" t="s">
        <v>1392</v>
      </c>
      <c r="I271" s="2" t="s">
        <v>20</v>
      </c>
      <c r="J271" s="1">
        <v>100</v>
      </c>
      <c r="K271" s="1">
        <v>1</v>
      </c>
      <c r="L271" s="1">
        <v>0</v>
      </c>
      <c r="M271" s="1">
        <v>0</v>
      </c>
      <c r="N271" s="1">
        <v>0</v>
      </c>
      <c r="O271" s="1">
        <v>0</v>
      </c>
      <c r="P271" s="1">
        <v>83.33</v>
      </c>
      <c r="Q271" s="1">
        <v>1</v>
      </c>
      <c r="R271" s="1">
        <v>0</v>
      </c>
      <c r="S271" s="1">
        <v>0</v>
      </c>
      <c r="T271" s="1">
        <v>1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f t="shared" si="8"/>
        <v>183.32999999999998</v>
      </c>
      <c r="AB271" s="1">
        <v>40.625</v>
      </c>
      <c r="AC271" s="1">
        <f t="shared" si="9"/>
        <v>223.95499999999998</v>
      </c>
    </row>
    <row r="272" spans="1:29" x14ac:dyDescent="0.25">
      <c r="A272" s="1">
        <v>265</v>
      </c>
      <c r="B272" s="1" t="s">
        <v>467</v>
      </c>
      <c r="C272" s="2" t="s">
        <v>912</v>
      </c>
      <c r="D272" s="2" t="s">
        <v>1401</v>
      </c>
      <c r="E272" s="1" t="s">
        <v>1402</v>
      </c>
      <c r="F272" s="1" t="s">
        <v>800</v>
      </c>
      <c r="G272" s="1">
        <v>5</v>
      </c>
      <c r="H272" s="2" t="s">
        <v>1392</v>
      </c>
      <c r="I272" s="2" t="s">
        <v>20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f t="shared" si="8"/>
        <v>0</v>
      </c>
      <c r="AB272" s="1">
        <v>40.625</v>
      </c>
      <c r="AC272" s="1">
        <f t="shared" si="9"/>
        <v>40.625</v>
      </c>
    </row>
    <row r="273" spans="1:29" x14ac:dyDescent="0.25">
      <c r="A273" s="1">
        <v>266</v>
      </c>
      <c r="B273" s="1" t="s">
        <v>208</v>
      </c>
      <c r="C273" s="2" t="s">
        <v>1403</v>
      </c>
      <c r="D273" s="1" t="s">
        <v>792</v>
      </c>
      <c r="E273" s="1" t="s">
        <v>1404</v>
      </c>
      <c r="F273" s="1" t="s">
        <v>792</v>
      </c>
      <c r="G273" s="1">
        <v>5</v>
      </c>
      <c r="H273" s="2" t="s">
        <v>1392</v>
      </c>
      <c r="I273" s="2" t="s">
        <v>20</v>
      </c>
      <c r="J273" s="1">
        <v>0</v>
      </c>
      <c r="K273" s="1">
        <v>0</v>
      </c>
      <c r="L273" s="1">
        <v>100</v>
      </c>
      <c r="M273" s="1">
        <v>2</v>
      </c>
      <c r="N273" s="1">
        <v>0</v>
      </c>
      <c r="O273" s="1">
        <v>0</v>
      </c>
      <c r="P273" s="1">
        <v>112.5</v>
      </c>
      <c r="Q273" s="1">
        <v>2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f t="shared" si="8"/>
        <v>212.5</v>
      </c>
      <c r="AB273" s="1">
        <v>234.375</v>
      </c>
      <c r="AC273" s="1">
        <f t="shared" si="9"/>
        <v>446.875</v>
      </c>
    </row>
    <row r="274" spans="1:29" x14ac:dyDescent="0.25">
      <c r="A274" s="1">
        <v>267</v>
      </c>
      <c r="B274" s="1" t="s">
        <v>330</v>
      </c>
      <c r="C274" s="2" t="s">
        <v>996</v>
      </c>
      <c r="D274" s="2" t="s">
        <v>1405</v>
      </c>
      <c r="E274" s="1" t="s">
        <v>1406</v>
      </c>
      <c r="F274" s="1" t="s">
        <v>792</v>
      </c>
      <c r="G274" s="1">
        <v>5</v>
      </c>
      <c r="H274" s="2" t="s">
        <v>1392</v>
      </c>
      <c r="I274" s="2" t="s">
        <v>20</v>
      </c>
      <c r="J274" s="1">
        <v>100</v>
      </c>
      <c r="K274" s="1">
        <v>1</v>
      </c>
      <c r="L274" s="1">
        <v>0</v>
      </c>
      <c r="M274" s="1">
        <v>0</v>
      </c>
      <c r="N274" s="1">
        <v>0</v>
      </c>
      <c r="O274" s="1">
        <v>0</v>
      </c>
      <c r="P274" s="1">
        <v>250</v>
      </c>
      <c r="Q274" s="1">
        <v>1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f t="shared" si="8"/>
        <v>350</v>
      </c>
      <c r="AB274" s="1">
        <v>115</v>
      </c>
      <c r="AC274" s="1">
        <f t="shared" si="9"/>
        <v>465</v>
      </c>
    </row>
    <row r="275" spans="1:29" x14ac:dyDescent="0.25">
      <c r="A275" s="1">
        <v>268</v>
      </c>
      <c r="B275" s="1" t="s">
        <v>169</v>
      </c>
      <c r="C275" s="2" t="s">
        <v>1407</v>
      </c>
      <c r="D275" s="2" t="s">
        <v>834</v>
      </c>
      <c r="E275" s="1" t="s">
        <v>1408</v>
      </c>
      <c r="F275" s="1" t="s">
        <v>792</v>
      </c>
      <c r="G275" s="1">
        <v>5</v>
      </c>
      <c r="H275" s="2" t="s">
        <v>1392</v>
      </c>
      <c r="I275" s="2" t="s">
        <v>20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f t="shared" si="8"/>
        <v>0</v>
      </c>
      <c r="AB275" s="1">
        <v>40.625</v>
      </c>
      <c r="AC275" s="1">
        <f t="shared" si="9"/>
        <v>40.625</v>
      </c>
    </row>
    <row r="276" spans="1:29" x14ac:dyDescent="0.25">
      <c r="A276" s="1">
        <v>269</v>
      </c>
      <c r="B276" s="1" t="s">
        <v>186</v>
      </c>
      <c r="C276" s="2" t="s">
        <v>1409</v>
      </c>
      <c r="D276" s="2" t="s">
        <v>866</v>
      </c>
      <c r="E276" s="1" t="s">
        <v>1410</v>
      </c>
      <c r="F276" s="1" t="s">
        <v>800</v>
      </c>
      <c r="G276" s="1">
        <v>5</v>
      </c>
      <c r="H276" s="2" t="s">
        <v>1392</v>
      </c>
      <c r="I276" s="2" t="s">
        <v>20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f t="shared" si="8"/>
        <v>0</v>
      </c>
      <c r="AB276" s="1">
        <v>0</v>
      </c>
      <c r="AC276" s="1">
        <f t="shared" si="9"/>
        <v>0</v>
      </c>
    </row>
    <row r="277" spans="1:29" x14ac:dyDescent="0.25">
      <c r="A277" s="1">
        <v>270</v>
      </c>
      <c r="B277" s="1" t="s">
        <v>346</v>
      </c>
      <c r="C277" s="2" t="s">
        <v>1411</v>
      </c>
      <c r="D277" s="2" t="s">
        <v>893</v>
      </c>
      <c r="E277" s="1" t="s">
        <v>1412</v>
      </c>
      <c r="F277" s="1" t="s">
        <v>792</v>
      </c>
      <c r="G277" s="1">
        <v>5</v>
      </c>
      <c r="H277" s="2" t="s">
        <v>1392</v>
      </c>
      <c r="I277" s="2" t="s">
        <v>20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f t="shared" si="8"/>
        <v>0</v>
      </c>
      <c r="AB277" s="1">
        <v>0</v>
      </c>
      <c r="AC277" s="1">
        <f t="shared" si="9"/>
        <v>0</v>
      </c>
    </row>
    <row r="278" spans="1:29" x14ac:dyDescent="0.25">
      <c r="A278" s="1">
        <v>271</v>
      </c>
      <c r="B278" s="1" t="s">
        <v>283</v>
      </c>
      <c r="C278" s="2" t="s">
        <v>1413</v>
      </c>
      <c r="D278" s="2" t="s">
        <v>805</v>
      </c>
      <c r="E278" s="1" t="s">
        <v>1414</v>
      </c>
      <c r="F278" s="1" t="s">
        <v>792</v>
      </c>
      <c r="G278" s="1">
        <v>5</v>
      </c>
      <c r="H278" s="2" t="s">
        <v>1392</v>
      </c>
      <c r="I278" s="2" t="s">
        <v>20</v>
      </c>
      <c r="J278" s="1">
        <v>100</v>
      </c>
      <c r="K278" s="1">
        <v>1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f t="shared" si="8"/>
        <v>100</v>
      </c>
      <c r="AB278" s="1">
        <v>40.625</v>
      </c>
      <c r="AC278" s="1">
        <f t="shared" si="9"/>
        <v>140.625</v>
      </c>
    </row>
    <row r="279" spans="1:29" x14ac:dyDescent="0.25">
      <c r="A279" s="1">
        <v>272</v>
      </c>
      <c r="B279" s="1" t="s">
        <v>223</v>
      </c>
      <c r="C279" s="2" t="s">
        <v>1415</v>
      </c>
      <c r="D279" s="2" t="s">
        <v>1416</v>
      </c>
      <c r="E279" s="1" t="s">
        <v>1417</v>
      </c>
      <c r="F279" s="1" t="s">
        <v>800</v>
      </c>
      <c r="G279" s="1">
        <v>5</v>
      </c>
      <c r="H279" s="2" t="s">
        <v>1418</v>
      </c>
      <c r="I279" s="2" t="s">
        <v>20</v>
      </c>
      <c r="J279" s="1">
        <v>0</v>
      </c>
      <c r="K279" s="1">
        <v>0</v>
      </c>
      <c r="L279" s="1">
        <v>0</v>
      </c>
      <c r="M279" s="1">
        <v>0</v>
      </c>
      <c r="N279" s="1">
        <v>108.33499999999999</v>
      </c>
      <c r="O279" s="1">
        <v>1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f t="shared" si="8"/>
        <v>108.33499999999999</v>
      </c>
      <c r="AB279" s="1">
        <v>158.33500000000001</v>
      </c>
      <c r="AC279" s="1">
        <f t="shared" si="9"/>
        <v>266.67</v>
      </c>
    </row>
    <row r="280" spans="1:29" x14ac:dyDescent="0.25">
      <c r="A280" s="1">
        <v>273</v>
      </c>
      <c r="B280" s="1" t="s">
        <v>202</v>
      </c>
      <c r="C280" s="2" t="s">
        <v>1419</v>
      </c>
      <c r="D280" s="2" t="s">
        <v>1050</v>
      </c>
      <c r="E280" s="1" t="s">
        <v>1420</v>
      </c>
      <c r="F280" s="1" t="s">
        <v>792</v>
      </c>
      <c r="G280" s="1">
        <v>5</v>
      </c>
      <c r="H280" s="2" t="s">
        <v>1418</v>
      </c>
      <c r="I280" s="2" t="s">
        <v>20</v>
      </c>
      <c r="J280" s="1">
        <v>0</v>
      </c>
      <c r="K280" s="1">
        <v>0</v>
      </c>
      <c r="L280" s="1">
        <v>0</v>
      </c>
      <c r="M280" s="1">
        <v>0</v>
      </c>
      <c r="N280" s="1">
        <v>133.33500000000001</v>
      </c>
      <c r="O280" s="1">
        <v>2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f t="shared" si="8"/>
        <v>133.33500000000001</v>
      </c>
      <c r="AB280" s="1">
        <v>25</v>
      </c>
      <c r="AC280" s="1">
        <f t="shared" si="9"/>
        <v>158.33500000000001</v>
      </c>
    </row>
    <row r="281" spans="1:29" x14ac:dyDescent="0.25">
      <c r="A281" s="1">
        <v>274</v>
      </c>
      <c r="B281" s="1" t="s">
        <v>397</v>
      </c>
      <c r="C281" s="2" t="s">
        <v>1021</v>
      </c>
      <c r="D281" s="1" t="s">
        <v>1421</v>
      </c>
      <c r="E281" s="1" t="s">
        <v>1422</v>
      </c>
      <c r="F281" s="1" t="s">
        <v>800</v>
      </c>
      <c r="G281" s="1">
        <v>5</v>
      </c>
      <c r="H281" s="2" t="s">
        <v>1418</v>
      </c>
      <c r="I281" s="2" t="s">
        <v>20</v>
      </c>
      <c r="J281" s="1">
        <v>400</v>
      </c>
      <c r="K281" s="1">
        <v>2</v>
      </c>
      <c r="L281" s="1">
        <v>0</v>
      </c>
      <c r="M281" s="1">
        <v>0</v>
      </c>
      <c r="N281" s="1">
        <v>25</v>
      </c>
      <c r="O281" s="1">
        <v>1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f t="shared" si="8"/>
        <v>425</v>
      </c>
      <c r="AB281" s="1">
        <v>2395.83</v>
      </c>
      <c r="AC281" s="1">
        <f t="shared" si="9"/>
        <v>2820.83</v>
      </c>
    </row>
    <row r="282" spans="1:29" x14ac:dyDescent="0.25">
      <c r="A282" s="1">
        <v>275</v>
      </c>
      <c r="B282" s="1" t="s">
        <v>495</v>
      </c>
      <c r="C282" s="2" t="s">
        <v>489</v>
      </c>
      <c r="D282" s="2" t="s">
        <v>1022</v>
      </c>
      <c r="E282" s="1" t="s">
        <v>1423</v>
      </c>
      <c r="F282" s="1" t="s">
        <v>800</v>
      </c>
      <c r="G282" s="1">
        <v>5</v>
      </c>
      <c r="H282" s="2" t="s">
        <v>1418</v>
      </c>
      <c r="I282" s="2" t="s">
        <v>20</v>
      </c>
      <c r="J282" s="1">
        <v>0</v>
      </c>
      <c r="K282" s="1">
        <v>0</v>
      </c>
      <c r="L282" s="1">
        <v>150</v>
      </c>
      <c r="M282" s="1">
        <v>2</v>
      </c>
      <c r="N282" s="1">
        <v>133.33500000000001</v>
      </c>
      <c r="O282" s="1">
        <v>2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f t="shared" si="8"/>
        <v>283.33500000000004</v>
      </c>
      <c r="AB282" s="1">
        <v>187.5</v>
      </c>
      <c r="AC282" s="1">
        <f t="shared" si="9"/>
        <v>470.83500000000004</v>
      </c>
    </row>
    <row r="283" spans="1:29" x14ac:dyDescent="0.25">
      <c r="A283" s="1">
        <v>276</v>
      </c>
      <c r="B283" s="1" t="s">
        <v>151</v>
      </c>
      <c r="C283" s="2" t="s">
        <v>1424</v>
      </c>
      <c r="D283" s="2" t="s">
        <v>837</v>
      </c>
      <c r="E283" s="1" t="s">
        <v>1425</v>
      </c>
      <c r="F283" s="1" t="s">
        <v>792</v>
      </c>
      <c r="G283" s="1">
        <v>5</v>
      </c>
      <c r="H283" s="2" t="s">
        <v>1418</v>
      </c>
      <c r="I283" s="2" t="s">
        <v>20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f t="shared" si="8"/>
        <v>0</v>
      </c>
      <c r="AB283" s="1">
        <v>62.5</v>
      </c>
      <c r="AC283" s="1">
        <f t="shared" si="9"/>
        <v>62.5</v>
      </c>
    </row>
    <row r="284" spans="1:29" x14ac:dyDescent="0.25">
      <c r="A284" s="1">
        <v>277</v>
      </c>
      <c r="B284" s="1" t="s">
        <v>336</v>
      </c>
      <c r="C284" s="2" t="s">
        <v>996</v>
      </c>
      <c r="D284" s="2" t="s">
        <v>1426</v>
      </c>
      <c r="E284" s="1" t="s">
        <v>1427</v>
      </c>
      <c r="F284" s="1" t="s">
        <v>792</v>
      </c>
      <c r="G284" s="1">
        <v>5</v>
      </c>
      <c r="H284" s="2" t="s">
        <v>1418</v>
      </c>
      <c r="I284" s="2" t="s">
        <v>20</v>
      </c>
      <c r="J284" s="1">
        <v>100</v>
      </c>
      <c r="K284" s="1">
        <v>1</v>
      </c>
      <c r="L284" s="1">
        <v>250</v>
      </c>
      <c r="M284" s="1">
        <v>3</v>
      </c>
      <c r="N284" s="1">
        <v>81.25</v>
      </c>
      <c r="O284" s="1">
        <v>1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83.33</v>
      </c>
      <c r="W284" s="1">
        <v>1</v>
      </c>
      <c r="X284" s="1">
        <v>0</v>
      </c>
      <c r="Y284" s="1">
        <v>0</v>
      </c>
      <c r="Z284" s="1">
        <v>0</v>
      </c>
      <c r="AA284" s="1">
        <f t="shared" si="8"/>
        <v>514.57999999999993</v>
      </c>
      <c r="AB284" s="1">
        <v>356.25</v>
      </c>
      <c r="AC284" s="1">
        <f t="shared" si="9"/>
        <v>870.82999999999993</v>
      </c>
    </row>
    <row r="285" spans="1:29" x14ac:dyDescent="0.25">
      <c r="A285" s="1">
        <v>278</v>
      </c>
      <c r="B285" s="1" t="s">
        <v>158</v>
      </c>
      <c r="C285" s="1" t="s">
        <v>881</v>
      </c>
      <c r="D285" s="2" t="s">
        <v>1064</v>
      </c>
      <c r="E285" s="1" t="s">
        <v>1428</v>
      </c>
      <c r="F285" s="1" t="s">
        <v>800</v>
      </c>
      <c r="G285" s="1">
        <v>5</v>
      </c>
      <c r="H285" s="2" t="s">
        <v>1418</v>
      </c>
      <c r="I285" s="2" t="s">
        <v>20</v>
      </c>
      <c r="J285" s="1">
        <v>0</v>
      </c>
      <c r="K285" s="1">
        <v>0</v>
      </c>
      <c r="L285" s="1">
        <v>0</v>
      </c>
      <c r="M285" s="1">
        <v>0</v>
      </c>
      <c r="N285" s="1">
        <v>216.67</v>
      </c>
      <c r="O285" s="1">
        <v>2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f t="shared" si="8"/>
        <v>216.67</v>
      </c>
      <c r="AB285" s="1">
        <v>33.335000000000001</v>
      </c>
      <c r="AC285" s="1">
        <f t="shared" si="9"/>
        <v>250.005</v>
      </c>
    </row>
    <row r="286" spans="1:29" x14ac:dyDescent="0.25">
      <c r="A286" s="1">
        <v>279</v>
      </c>
      <c r="B286" s="1" t="s">
        <v>698</v>
      </c>
      <c r="C286" s="2" t="s">
        <v>1429</v>
      </c>
      <c r="D286" s="2" t="s">
        <v>834</v>
      </c>
      <c r="E286" s="1" t="s">
        <v>1430</v>
      </c>
      <c r="F286" s="1" t="s">
        <v>792</v>
      </c>
      <c r="G286" s="1">
        <v>5</v>
      </c>
      <c r="H286" s="2" t="s">
        <v>1418</v>
      </c>
      <c r="I286" s="2" t="s">
        <v>20</v>
      </c>
      <c r="J286" s="1">
        <v>100</v>
      </c>
      <c r="K286" s="1">
        <v>1</v>
      </c>
      <c r="L286" s="1">
        <v>100</v>
      </c>
      <c r="M286" s="1">
        <v>1</v>
      </c>
      <c r="N286" s="1">
        <v>158.33500000000001</v>
      </c>
      <c r="O286" s="1">
        <v>2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f t="shared" si="8"/>
        <v>358.33500000000004</v>
      </c>
      <c r="AB286" s="1">
        <v>298.33</v>
      </c>
      <c r="AC286" s="1">
        <f t="shared" si="9"/>
        <v>656.66499999999996</v>
      </c>
    </row>
    <row r="287" spans="1:29" x14ac:dyDescent="0.25">
      <c r="A287" s="1">
        <v>280</v>
      </c>
      <c r="B287" s="1" t="s">
        <v>432</v>
      </c>
      <c r="C287" s="2" t="s">
        <v>425</v>
      </c>
      <c r="D287" s="1" t="s">
        <v>986</v>
      </c>
      <c r="E287" s="1" t="s">
        <v>1431</v>
      </c>
      <c r="F287" s="1" t="s">
        <v>800</v>
      </c>
      <c r="G287" s="1">
        <v>5</v>
      </c>
      <c r="H287" s="2" t="s">
        <v>1418</v>
      </c>
      <c r="I287" s="2" t="s">
        <v>20</v>
      </c>
      <c r="J287" s="1">
        <v>0</v>
      </c>
      <c r="K287" s="1">
        <v>0</v>
      </c>
      <c r="L287" s="1">
        <v>0</v>
      </c>
      <c r="M287" s="1">
        <v>0</v>
      </c>
      <c r="N287" s="1">
        <v>216.67</v>
      </c>
      <c r="O287" s="1">
        <v>2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250</v>
      </c>
      <c r="W287" s="1">
        <v>1</v>
      </c>
      <c r="X287" s="1">
        <v>0</v>
      </c>
      <c r="Y287" s="1">
        <v>0</v>
      </c>
      <c r="Z287" s="1">
        <v>0</v>
      </c>
      <c r="AA287" s="1">
        <f t="shared" si="8"/>
        <v>466.66999999999996</v>
      </c>
      <c r="AB287" s="1">
        <v>33.335000000000001</v>
      </c>
      <c r="AC287" s="1">
        <f t="shared" si="9"/>
        <v>500.00499999999994</v>
      </c>
    </row>
    <row r="288" spans="1:29" x14ac:dyDescent="0.25">
      <c r="A288" s="1">
        <v>281</v>
      </c>
      <c r="B288" s="1" t="s">
        <v>448</v>
      </c>
      <c r="C288" s="2" t="s">
        <v>810</v>
      </c>
      <c r="D288" s="2" t="s">
        <v>1432</v>
      </c>
      <c r="E288" s="1" t="s">
        <v>1433</v>
      </c>
      <c r="F288" s="1" t="s">
        <v>800</v>
      </c>
      <c r="G288" s="1">
        <v>5</v>
      </c>
      <c r="H288" s="2" t="s">
        <v>1418</v>
      </c>
      <c r="I288" s="2" t="s">
        <v>20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f t="shared" si="8"/>
        <v>0</v>
      </c>
      <c r="AB288" s="1">
        <v>66.67</v>
      </c>
      <c r="AC288" s="1">
        <f t="shared" si="9"/>
        <v>66.67</v>
      </c>
    </row>
    <row r="289" spans="1:29" x14ac:dyDescent="0.25">
      <c r="A289" s="1">
        <v>282</v>
      </c>
      <c r="B289" s="1" t="s">
        <v>59</v>
      </c>
      <c r="C289" s="2" t="s">
        <v>1005</v>
      </c>
      <c r="D289" s="1" t="s">
        <v>945</v>
      </c>
      <c r="E289" s="1" t="s">
        <v>1434</v>
      </c>
      <c r="F289" s="1" t="s">
        <v>792</v>
      </c>
      <c r="G289" s="1">
        <v>5</v>
      </c>
      <c r="H289" s="2" t="s">
        <v>1418</v>
      </c>
      <c r="I289" s="2" t="s">
        <v>20</v>
      </c>
      <c r="J289" s="1">
        <v>0</v>
      </c>
      <c r="K289" s="1">
        <v>0</v>
      </c>
      <c r="L289" s="1">
        <v>50</v>
      </c>
      <c r="M289" s="1">
        <v>1</v>
      </c>
      <c r="N289" s="1">
        <v>216.67</v>
      </c>
      <c r="O289" s="1">
        <v>2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f t="shared" si="8"/>
        <v>266.66999999999996</v>
      </c>
      <c r="AB289" s="1">
        <v>50</v>
      </c>
      <c r="AC289" s="1">
        <f t="shared" si="9"/>
        <v>316.66999999999996</v>
      </c>
    </row>
    <row r="290" spans="1:29" x14ac:dyDescent="0.25">
      <c r="A290" s="1">
        <v>283</v>
      </c>
      <c r="B290" s="1" t="s">
        <v>756</v>
      </c>
      <c r="C290" s="2" t="s">
        <v>1435</v>
      </c>
      <c r="D290" s="2" t="s">
        <v>1026</v>
      </c>
      <c r="E290" s="1" t="s">
        <v>1436</v>
      </c>
      <c r="F290" s="1" t="s">
        <v>792</v>
      </c>
      <c r="G290" s="1">
        <v>5</v>
      </c>
      <c r="H290" s="2" t="s">
        <v>1418</v>
      </c>
      <c r="I290" s="2" t="s">
        <v>20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f t="shared" si="8"/>
        <v>0</v>
      </c>
      <c r="AB290" s="1">
        <v>0</v>
      </c>
      <c r="AC290" s="1">
        <f t="shared" si="9"/>
        <v>0</v>
      </c>
    </row>
    <row r="291" spans="1:29" x14ac:dyDescent="0.25">
      <c r="A291" s="1">
        <v>284</v>
      </c>
      <c r="B291" s="1" t="s">
        <v>287</v>
      </c>
      <c r="C291" s="2" t="s">
        <v>967</v>
      </c>
      <c r="D291" s="2" t="s">
        <v>968</v>
      </c>
      <c r="E291" s="1" t="s">
        <v>1437</v>
      </c>
      <c r="F291" s="1" t="s">
        <v>792</v>
      </c>
      <c r="G291" s="1">
        <v>5</v>
      </c>
      <c r="H291" s="2" t="s">
        <v>1418</v>
      </c>
      <c r="I291" s="2" t="s">
        <v>20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f t="shared" si="8"/>
        <v>0</v>
      </c>
      <c r="AB291" s="1">
        <v>0</v>
      </c>
      <c r="AC291" s="1">
        <f t="shared" si="9"/>
        <v>0</v>
      </c>
    </row>
    <row r="292" spans="1:29" x14ac:dyDescent="0.25">
      <c r="A292" s="1">
        <v>285</v>
      </c>
      <c r="B292" s="1" t="s">
        <v>626</v>
      </c>
      <c r="C292" s="2" t="s">
        <v>863</v>
      </c>
      <c r="D292" s="2" t="s">
        <v>857</v>
      </c>
      <c r="E292" s="1" t="s">
        <v>1438</v>
      </c>
      <c r="F292" s="1" t="s">
        <v>792</v>
      </c>
      <c r="G292" s="1">
        <v>5</v>
      </c>
      <c r="H292" s="2" t="s">
        <v>1418</v>
      </c>
      <c r="I292" s="2" t="s">
        <v>20</v>
      </c>
      <c r="J292" s="1">
        <v>600</v>
      </c>
      <c r="K292" s="1">
        <v>4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250</v>
      </c>
      <c r="T292" s="1">
        <v>1</v>
      </c>
      <c r="U292" s="1">
        <v>0</v>
      </c>
      <c r="V292" s="1">
        <v>0</v>
      </c>
      <c r="W292" s="1">
        <v>0</v>
      </c>
      <c r="X292" s="1">
        <v>0</v>
      </c>
      <c r="Y292" s="1">
        <v>20</v>
      </c>
      <c r="Z292" s="1">
        <v>0</v>
      </c>
      <c r="AA292" s="1">
        <f t="shared" si="8"/>
        <v>870</v>
      </c>
      <c r="AB292" s="1">
        <v>845.83</v>
      </c>
      <c r="AC292" s="1">
        <f t="shared" si="9"/>
        <v>1715.83</v>
      </c>
    </row>
    <row r="293" spans="1:29" x14ac:dyDescent="0.25">
      <c r="A293" s="1">
        <v>286</v>
      </c>
      <c r="B293" s="1" t="s">
        <v>206</v>
      </c>
      <c r="C293" s="2" t="s">
        <v>885</v>
      </c>
      <c r="D293" s="2" t="s">
        <v>1439</v>
      </c>
      <c r="E293" s="1" t="s">
        <v>1440</v>
      </c>
      <c r="F293" s="1" t="s">
        <v>792</v>
      </c>
      <c r="G293" s="1">
        <v>5</v>
      </c>
      <c r="H293" s="2" t="s">
        <v>1418</v>
      </c>
      <c r="I293" s="2" t="s">
        <v>20</v>
      </c>
      <c r="J293" s="1">
        <v>100</v>
      </c>
      <c r="K293" s="1">
        <v>1</v>
      </c>
      <c r="L293" s="1">
        <v>0</v>
      </c>
      <c r="M293" s="1">
        <v>0</v>
      </c>
      <c r="N293" s="1">
        <v>189.58500000000001</v>
      </c>
      <c r="O293" s="1">
        <v>2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f t="shared" si="8"/>
        <v>289.58500000000004</v>
      </c>
      <c r="AB293" s="1">
        <v>147.91999999999999</v>
      </c>
      <c r="AC293" s="1">
        <f t="shared" si="9"/>
        <v>437.505</v>
      </c>
    </row>
    <row r="294" spans="1:29" x14ac:dyDescent="0.25">
      <c r="A294" s="1">
        <v>287</v>
      </c>
      <c r="B294" s="1" t="s">
        <v>553</v>
      </c>
      <c r="C294" s="2" t="s">
        <v>1441</v>
      </c>
      <c r="D294" s="2" t="s">
        <v>1442</v>
      </c>
      <c r="E294" s="1" t="s">
        <v>1443</v>
      </c>
      <c r="F294" s="1" t="s">
        <v>792</v>
      </c>
      <c r="G294" s="1">
        <v>5</v>
      </c>
      <c r="H294" s="2" t="s">
        <v>1444</v>
      </c>
      <c r="I294" s="2" t="s">
        <v>20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f t="shared" si="8"/>
        <v>0</v>
      </c>
      <c r="AB294" s="1">
        <v>0</v>
      </c>
      <c r="AC294" s="1">
        <f t="shared" si="9"/>
        <v>0</v>
      </c>
    </row>
    <row r="295" spans="1:29" x14ac:dyDescent="0.25">
      <c r="A295" s="1">
        <v>288</v>
      </c>
      <c r="B295" s="1" t="s">
        <v>567</v>
      </c>
      <c r="C295" s="2" t="s">
        <v>1445</v>
      </c>
      <c r="D295" s="2" t="s">
        <v>1100</v>
      </c>
      <c r="E295" s="1" t="s">
        <v>1446</v>
      </c>
      <c r="F295" s="1" t="s">
        <v>792</v>
      </c>
      <c r="G295" s="1">
        <v>5</v>
      </c>
      <c r="H295" s="2" t="s">
        <v>1444</v>
      </c>
      <c r="I295" s="2" t="s">
        <v>20</v>
      </c>
      <c r="J295" s="1">
        <v>330</v>
      </c>
      <c r="K295" s="1">
        <v>4</v>
      </c>
      <c r="L295" s="1">
        <v>0</v>
      </c>
      <c r="M295" s="1">
        <v>0</v>
      </c>
      <c r="N295" s="1">
        <v>0</v>
      </c>
      <c r="O295" s="1">
        <v>0</v>
      </c>
      <c r="P295" s="1">
        <v>83.33</v>
      </c>
      <c r="Q295" s="1">
        <v>1</v>
      </c>
      <c r="R295" s="1">
        <v>0</v>
      </c>
      <c r="S295" s="1">
        <v>0</v>
      </c>
      <c r="T295" s="1">
        <v>1</v>
      </c>
      <c r="U295" s="1">
        <v>0</v>
      </c>
      <c r="V295" s="1">
        <v>50</v>
      </c>
      <c r="W295" s="1">
        <v>1</v>
      </c>
      <c r="X295" s="1">
        <v>0</v>
      </c>
      <c r="Y295" s="1">
        <v>0</v>
      </c>
      <c r="Z295" s="1">
        <v>0</v>
      </c>
      <c r="AA295" s="1">
        <f t="shared" si="8"/>
        <v>463.33</v>
      </c>
      <c r="AB295" s="1">
        <v>521.43000000000006</v>
      </c>
      <c r="AC295" s="1">
        <f t="shared" si="9"/>
        <v>984.76</v>
      </c>
    </row>
    <row r="296" spans="1:29" x14ac:dyDescent="0.25">
      <c r="A296" s="1">
        <v>289</v>
      </c>
      <c r="B296" s="1" t="s">
        <v>360</v>
      </c>
      <c r="C296" s="2" t="s">
        <v>1447</v>
      </c>
      <c r="D296" s="2" t="s">
        <v>1069</v>
      </c>
      <c r="E296" s="1" t="s">
        <v>1448</v>
      </c>
      <c r="F296" s="1" t="s">
        <v>800</v>
      </c>
      <c r="G296" s="1">
        <v>5</v>
      </c>
      <c r="H296" s="2" t="s">
        <v>1444</v>
      </c>
      <c r="I296" s="2" t="s">
        <v>20</v>
      </c>
      <c r="J296" s="1">
        <v>0</v>
      </c>
      <c r="K296" s="1">
        <v>0</v>
      </c>
      <c r="L296" s="1">
        <v>0</v>
      </c>
      <c r="M296" s="1">
        <v>0</v>
      </c>
      <c r="N296" s="1">
        <v>46.43</v>
      </c>
      <c r="O296" s="1">
        <v>1</v>
      </c>
      <c r="P296" s="1">
        <v>666.66</v>
      </c>
      <c r="Q296" s="1">
        <v>3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15</v>
      </c>
      <c r="AA296" s="1">
        <f t="shared" si="8"/>
        <v>728.08999999999992</v>
      </c>
      <c r="AB296" s="1">
        <v>496.42</v>
      </c>
      <c r="AC296" s="1">
        <f t="shared" si="9"/>
        <v>1224.51</v>
      </c>
    </row>
    <row r="297" spans="1:29" x14ac:dyDescent="0.25">
      <c r="A297" s="1">
        <v>290</v>
      </c>
      <c r="B297" s="1" t="s">
        <v>105</v>
      </c>
      <c r="C297" s="2" t="s">
        <v>1449</v>
      </c>
      <c r="D297" s="1" t="s">
        <v>1450</v>
      </c>
      <c r="E297" s="1" t="s">
        <v>1451</v>
      </c>
      <c r="F297" s="1" t="s">
        <v>792</v>
      </c>
      <c r="G297" s="1">
        <v>5</v>
      </c>
      <c r="H297" s="2" t="s">
        <v>1444</v>
      </c>
      <c r="I297" s="2" t="s">
        <v>20</v>
      </c>
      <c r="J297" s="1">
        <v>0</v>
      </c>
      <c r="K297" s="1">
        <v>0</v>
      </c>
      <c r="L297" s="1">
        <v>0</v>
      </c>
      <c r="M297" s="1">
        <v>0</v>
      </c>
      <c r="N297" s="1">
        <v>46.43</v>
      </c>
      <c r="O297" s="1">
        <v>1</v>
      </c>
      <c r="P297" s="1">
        <v>125</v>
      </c>
      <c r="Q297" s="1">
        <v>1</v>
      </c>
      <c r="R297" s="1">
        <v>0</v>
      </c>
      <c r="S297" s="1">
        <v>0</v>
      </c>
      <c r="T297" s="1">
        <v>1</v>
      </c>
      <c r="U297" s="1">
        <v>0</v>
      </c>
      <c r="V297" s="1">
        <v>150</v>
      </c>
      <c r="W297" s="1">
        <v>1</v>
      </c>
      <c r="X297" s="1">
        <v>0</v>
      </c>
      <c r="Y297" s="1">
        <v>0</v>
      </c>
      <c r="Z297" s="1">
        <v>0</v>
      </c>
      <c r="AA297" s="1">
        <f t="shared" si="8"/>
        <v>321.43</v>
      </c>
      <c r="AB297" s="1">
        <v>1013.09</v>
      </c>
      <c r="AC297" s="1">
        <f t="shared" si="9"/>
        <v>1334.52</v>
      </c>
    </row>
    <row r="298" spans="1:29" x14ac:dyDescent="0.25">
      <c r="A298" s="1">
        <v>291</v>
      </c>
      <c r="B298" s="1" t="s">
        <v>231</v>
      </c>
      <c r="C298" s="2" t="s">
        <v>1452</v>
      </c>
      <c r="D298" s="1" t="s">
        <v>811</v>
      </c>
      <c r="E298" s="1" t="s">
        <v>1453</v>
      </c>
      <c r="F298" s="1" t="s">
        <v>800</v>
      </c>
      <c r="G298" s="1">
        <v>5</v>
      </c>
      <c r="H298" s="2" t="s">
        <v>1444</v>
      </c>
      <c r="I298" s="2" t="s">
        <v>20</v>
      </c>
      <c r="J298" s="1">
        <v>100</v>
      </c>
      <c r="K298" s="1">
        <v>1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f t="shared" si="8"/>
        <v>100</v>
      </c>
      <c r="AB298" s="1">
        <v>250</v>
      </c>
      <c r="AC298" s="1">
        <f t="shared" si="9"/>
        <v>350</v>
      </c>
    </row>
    <row r="299" spans="1:29" x14ac:dyDescent="0.25">
      <c r="A299" s="1">
        <v>292</v>
      </c>
      <c r="B299" s="1" t="s">
        <v>488</v>
      </c>
      <c r="C299" s="2" t="s">
        <v>810</v>
      </c>
      <c r="D299" s="2" t="s">
        <v>798</v>
      </c>
      <c r="E299" s="1" t="s">
        <v>1454</v>
      </c>
      <c r="F299" s="1" t="s">
        <v>800</v>
      </c>
      <c r="G299" s="1">
        <v>5</v>
      </c>
      <c r="H299" s="2" t="s">
        <v>1444</v>
      </c>
      <c r="I299" s="2" t="s">
        <v>20</v>
      </c>
      <c r="J299" s="1">
        <v>200</v>
      </c>
      <c r="K299" s="1">
        <v>2</v>
      </c>
      <c r="L299" s="1">
        <v>0</v>
      </c>
      <c r="M299" s="1">
        <v>0</v>
      </c>
      <c r="N299" s="1">
        <v>46.43</v>
      </c>
      <c r="O299" s="1">
        <v>1</v>
      </c>
      <c r="P299" s="1">
        <v>83.33</v>
      </c>
      <c r="Q299" s="1">
        <v>1</v>
      </c>
      <c r="R299" s="1">
        <v>0</v>
      </c>
      <c r="S299" s="1">
        <v>0</v>
      </c>
      <c r="T299" s="1">
        <v>1</v>
      </c>
      <c r="U299" s="1">
        <v>0</v>
      </c>
      <c r="V299" s="1">
        <v>50</v>
      </c>
      <c r="W299" s="1">
        <v>1</v>
      </c>
      <c r="X299" s="1">
        <v>0</v>
      </c>
      <c r="Y299" s="1">
        <v>0</v>
      </c>
      <c r="Z299" s="1">
        <v>0</v>
      </c>
      <c r="AA299" s="1">
        <f t="shared" si="8"/>
        <v>379.76</v>
      </c>
      <c r="AB299" s="1">
        <v>313.08999999999997</v>
      </c>
      <c r="AC299" s="1">
        <f t="shared" si="9"/>
        <v>692.84999999999991</v>
      </c>
    </row>
    <row r="300" spans="1:29" x14ac:dyDescent="0.25">
      <c r="A300" s="1">
        <v>293</v>
      </c>
      <c r="B300" s="1" t="s">
        <v>253</v>
      </c>
      <c r="C300" s="2" t="s">
        <v>1269</v>
      </c>
      <c r="D300" s="1" t="s">
        <v>1455</v>
      </c>
      <c r="E300" s="1" t="s">
        <v>1456</v>
      </c>
      <c r="F300" s="1" t="s">
        <v>792</v>
      </c>
      <c r="G300" s="1">
        <v>5</v>
      </c>
      <c r="H300" s="2" t="s">
        <v>1444</v>
      </c>
      <c r="I300" s="2" t="s">
        <v>20</v>
      </c>
      <c r="J300" s="1">
        <v>0</v>
      </c>
      <c r="K300" s="1">
        <v>0</v>
      </c>
      <c r="L300" s="1">
        <v>50</v>
      </c>
      <c r="M300" s="1">
        <v>1</v>
      </c>
      <c r="N300" s="1">
        <v>46.43</v>
      </c>
      <c r="O300" s="1">
        <v>1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f t="shared" si="8"/>
        <v>96.43</v>
      </c>
      <c r="AB300" s="1">
        <v>254.76</v>
      </c>
      <c r="AC300" s="1">
        <f t="shared" si="9"/>
        <v>351.19</v>
      </c>
    </row>
    <row r="301" spans="1:29" x14ac:dyDescent="0.25">
      <c r="A301" s="1">
        <v>294</v>
      </c>
      <c r="B301" s="1" t="s">
        <v>377</v>
      </c>
      <c r="C301" s="2" t="s">
        <v>939</v>
      </c>
      <c r="D301" s="1" t="s">
        <v>1457</v>
      </c>
      <c r="E301" s="1" t="s">
        <v>1458</v>
      </c>
      <c r="F301" s="1" t="s">
        <v>792</v>
      </c>
      <c r="G301" s="1">
        <v>5</v>
      </c>
      <c r="H301" s="2" t="s">
        <v>1444</v>
      </c>
      <c r="I301" s="2" t="s">
        <v>20</v>
      </c>
      <c r="J301" s="1">
        <v>0</v>
      </c>
      <c r="K301" s="1">
        <v>0</v>
      </c>
      <c r="L301" s="1">
        <v>50</v>
      </c>
      <c r="M301" s="1">
        <v>1</v>
      </c>
      <c r="N301" s="1">
        <v>46.43</v>
      </c>
      <c r="O301" s="1">
        <v>1</v>
      </c>
      <c r="P301" s="1">
        <v>83.33</v>
      </c>
      <c r="Q301" s="1">
        <v>1</v>
      </c>
      <c r="R301" s="1">
        <v>0</v>
      </c>
      <c r="S301" s="1">
        <f>300/2+300/2</f>
        <v>300</v>
      </c>
      <c r="T301" s="1">
        <v>2</v>
      </c>
      <c r="U301" s="1">
        <v>0</v>
      </c>
      <c r="V301" s="1">
        <v>50</v>
      </c>
      <c r="W301" s="1">
        <v>1</v>
      </c>
      <c r="X301" s="1">
        <v>0</v>
      </c>
      <c r="Y301" s="1">
        <v>0</v>
      </c>
      <c r="Z301" s="1">
        <v>0</v>
      </c>
      <c r="AA301" s="1">
        <f t="shared" si="8"/>
        <v>529.76</v>
      </c>
      <c r="AB301" s="1">
        <v>321.43</v>
      </c>
      <c r="AC301" s="1">
        <f t="shared" si="9"/>
        <v>851.19</v>
      </c>
    </row>
    <row r="302" spans="1:29" x14ac:dyDescent="0.25">
      <c r="A302" s="1">
        <v>295</v>
      </c>
      <c r="B302" s="1" t="s">
        <v>618</v>
      </c>
      <c r="C302" s="2" t="s">
        <v>617</v>
      </c>
      <c r="D302" s="2" t="s">
        <v>1459</v>
      </c>
      <c r="E302" s="1" t="s">
        <v>1460</v>
      </c>
      <c r="F302" s="1" t="s">
        <v>800</v>
      </c>
      <c r="G302" s="1">
        <v>5</v>
      </c>
      <c r="H302" s="2" t="s">
        <v>1444</v>
      </c>
      <c r="I302" s="2" t="s">
        <v>20</v>
      </c>
      <c r="J302" s="1">
        <v>130</v>
      </c>
      <c r="K302" s="1">
        <v>3</v>
      </c>
      <c r="L302" s="1">
        <v>150</v>
      </c>
      <c r="M302" s="1">
        <v>2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1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f t="shared" si="8"/>
        <v>280</v>
      </c>
      <c r="AB302" s="1">
        <v>305</v>
      </c>
      <c r="AC302" s="1">
        <f t="shared" si="9"/>
        <v>585</v>
      </c>
    </row>
    <row r="303" spans="1:29" x14ac:dyDescent="0.25">
      <c r="A303" s="1">
        <v>296</v>
      </c>
      <c r="B303" s="1" t="s">
        <v>162</v>
      </c>
      <c r="C303" s="2" t="s">
        <v>1461</v>
      </c>
      <c r="D303" s="1" t="s">
        <v>1364</v>
      </c>
      <c r="E303" s="1" t="s">
        <v>887</v>
      </c>
      <c r="F303" s="1" t="s">
        <v>800</v>
      </c>
      <c r="G303" s="1">
        <v>5</v>
      </c>
      <c r="H303" s="2" t="s">
        <v>1444</v>
      </c>
      <c r="I303" s="2" t="s">
        <v>20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f t="shared" si="8"/>
        <v>0</v>
      </c>
      <c r="AB303" s="1">
        <v>0</v>
      </c>
      <c r="AC303" s="1">
        <f t="shared" si="9"/>
        <v>0</v>
      </c>
    </row>
    <row r="304" spans="1:29" x14ac:dyDescent="0.25">
      <c r="A304" s="1">
        <v>297</v>
      </c>
      <c r="B304" s="1" t="s">
        <v>713</v>
      </c>
      <c r="C304" s="2" t="s">
        <v>1462</v>
      </c>
      <c r="D304" s="2" t="s">
        <v>935</v>
      </c>
      <c r="E304" s="1" t="s">
        <v>1463</v>
      </c>
      <c r="F304" s="1" t="s">
        <v>800</v>
      </c>
      <c r="G304" s="1">
        <v>5</v>
      </c>
      <c r="H304" s="2" t="s">
        <v>1444</v>
      </c>
      <c r="I304" s="2" t="s">
        <v>20</v>
      </c>
      <c r="J304" s="1">
        <v>0</v>
      </c>
      <c r="K304" s="1">
        <v>0</v>
      </c>
      <c r="L304" s="1">
        <v>0</v>
      </c>
      <c r="M304" s="1">
        <v>0</v>
      </c>
      <c r="N304" s="1">
        <v>146.43</v>
      </c>
      <c r="O304" s="1">
        <v>2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f t="shared" si="8"/>
        <v>146.43</v>
      </c>
      <c r="AB304" s="1">
        <v>329.76</v>
      </c>
      <c r="AC304" s="1">
        <f t="shared" si="9"/>
        <v>476.19</v>
      </c>
    </row>
    <row r="305" spans="1:29" x14ac:dyDescent="0.25">
      <c r="A305" s="1">
        <v>298</v>
      </c>
      <c r="B305" s="1" t="s">
        <v>88</v>
      </c>
      <c r="C305" s="2" t="s">
        <v>1464</v>
      </c>
      <c r="D305" s="1" t="s">
        <v>1465</v>
      </c>
      <c r="E305" s="1" t="s">
        <v>1466</v>
      </c>
      <c r="F305" s="1" t="s">
        <v>792</v>
      </c>
      <c r="G305" s="1">
        <v>5</v>
      </c>
      <c r="H305" s="2" t="s">
        <v>1444</v>
      </c>
      <c r="I305" s="2" t="s">
        <v>20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f t="shared" si="8"/>
        <v>0</v>
      </c>
      <c r="AB305" s="1">
        <v>0</v>
      </c>
      <c r="AC305" s="1">
        <f t="shared" si="9"/>
        <v>0</v>
      </c>
    </row>
    <row r="306" spans="1:29" x14ac:dyDescent="0.25">
      <c r="A306" s="1">
        <v>299</v>
      </c>
      <c r="B306" s="1" t="s">
        <v>584</v>
      </c>
      <c r="C306" s="2" t="s">
        <v>1467</v>
      </c>
      <c r="D306" s="2" t="s">
        <v>1323</v>
      </c>
      <c r="E306" s="1" t="s">
        <v>1468</v>
      </c>
      <c r="F306" s="1" t="s">
        <v>792</v>
      </c>
      <c r="G306" s="1">
        <v>5</v>
      </c>
      <c r="H306" s="2" t="s">
        <v>1444</v>
      </c>
      <c r="I306" s="2" t="s">
        <v>20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125</v>
      </c>
      <c r="Q306" s="1">
        <v>1</v>
      </c>
      <c r="R306" s="1">
        <v>0</v>
      </c>
      <c r="S306" s="1">
        <v>250</v>
      </c>
      <c r="T306" s="1">
        <v>1</v>
      </c>
      <c r="U306" s="1">
        <v>0</v>
      </c>
      <c r="V306" s="1">
        <v>0</v>
      </c>
      <c r="W306" s="1">
        <v>0</v>
      </c>
      <c r="X306" s="1">
        <v>0</v>
      </c>
      <c r="Y306" s="1">
        <v>20</v>
      </c>
      <c r="Z306" s="1">
        <v>0</v>
      </c>
      <c r="AA306" s="1">
        <f t="shared" si="8"/>
        <v>395</v>
      </c>
      <c r="AB306" s="1">
        <v>500</v>
      </c>
      <c r="AC306" s="1">
        <f t="shared" si="9"/>
        <v>895</v>
      </c>
    </row>
    <row r="307" spans="1:29" x14ac:dyDescent="0.25">
      <c r="A307" s="1">
        <v>300</v>
      </c>
      <c r="B307" s="1" t="s">
        <v>663</v>
      </c>
      <c r="C307" s="2" t="s">
        <v>1469</v>
      </c>
      <c r="D307" s="2" t="s">
        <v>1226</v>
      </c>
      <c r="E307" s="1" t="s">
        <v>1470</v>
      </c>
      <c r="F307" s="1" t="s">
        <v>792</v>
      </c>
      <c r="G307" s="1">
        <v>5</v>
      </c>
      <c r="H307" s="2" t="s">
        <v>1471</v>
      </c>
      <c r="I307" s="2" t="s">
        <v>20</v>
      </c>
      <c r="J307" s="1">
        <v>0</v>
      </c>
      <c r="K307" s="1">
        <v>0</v>
      </c>
      <c r="L307" s="1">
        <v>200</v>
      </c>
      <c r="M307" s="1">
        <v>2</v>
      </c>
      <c r="N307" s="1">
        <v>54.164999999999999</v>
      </c>
      <c r="O307" s="1">
        <v>1</v>
      </c>
      <c r="P307" s="1">
        <v>150</v>
      </c>
      <c r="Q307" s="1">
        <v>1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f t="shared" si="8"/>
        <v>404.16499999999996</v>
      </c>
      <c r="AB307" s="1">
        <v>279.16499999999996</v>
      </c>
      <c r="AC307" s="1">
        <f t="shared" si="9"/>
        <v>683.32999999999993</v>
      </c>
    </row>
    <row r="308" spans="1:29" x14ac:dyDescent="0.25">
      <c r="A308" s="1">
        <v>301</v>
      </c>
      <c r="B308" s="1" t="s">
        <v>670</v>
      </c>
      <c r="C308" s="2" t="s">
        <v>876</v>
      </c>
      <c r="D308" s="1" t="s">
        <v>1195</v>
      </c>
      <c r="E308" s="1" t="s">
        <v>1472</v>
      </c>
      <c r="F308" s="1" t="s">
        <v>792</v>
      </c>
      <c r="G308" s="1">
        <v>5</v>
      </c>
      <c r="H308" s="2" t="s">
        <v>1471</v>
      </c>
      <c r="I308" s="2" t="s">
        <v>20</v>
      </c>
      <c r="J308" s="1">
        <v>0</v>
      </c>
      <c r="K308" s="1">
        <v>0</v>
      </c>
      <c r="L308" s="1">
        <v>0</v>
      </c>
      <c r="M308" s="1">
        <v>0</v>
      </c>
      <c r="N308" s="1">
        <v>81.25</v>
      </c>
      <c r="O308" s="1">
        <v>1</v>
      </c>
      <c r="P308" s="1">
        <v>83.33</v>
      </c>
      <c r="Q308" s="1">
        <v>1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f t="shared" si="8"/>
        <v>164.57999999999998</v>
      </c>
      <c r="AB308" s="1">
        <v>208.32999999999998</v>
      </c>
      <c r="AC308" s="1">
        <f t="shared" si="9"/>
        <v>372.90999999999997</v>
      </c>
    </row>
    <row r="309" spans="1:29" x14ac:dyDescent="0.25">
      <c r="A309" s="1">
        <v>302</v>
      </c>
      <c r="B309" s="1" t="s">
        <v>335</v>
      </c>
      <c r="C309" s="2" t="s">
        <v>996</v>
      </c>
      <c r="D309" s="1" t="s">
        <v>1473</v>
      </c>
      <c r="E309" s="1" t="s">
        <v>1474</v>
      </c>
      <c r="F309" s="1" t="s">
        <v>792</v>
      </c>
      <c r="G309" s="1">
        <v>5</v>
      </c>
      <c r="H309" s="2" t="s">
        <v>1471</v>
      </c>
      <c r="I309" s="2" t="s">
        <v>20</v>
      </c>
      <c r="J309" s="1">
        <v>0</v>
      </c>
      <c r="K309" s="1">
        <v>0</v>
      </c>
      <c r="L309" s="1">
        <v>0</v>
      </c>
      <c r="M309" s="1">
        <v>0</v>
      </c>
      <c r="N309" s="1">
        <v>36.11</v>
      </c>
      <c r="O309" s="1">
        <v>1</v>
      </c>
      <c r="P309" s="1">
        <v>50</v>
      </c>
      <c r="Q309" s="1">
        <v>1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f t="shared" si="8"/>
        <v>86.11</v>
      </c>
      <c r="AB309" s="1">
        <v>236.11</v>
      </c>
      <c r="AC309" s="1">
        <f t="shared" si="9"/>
        <v>322.22000000000003</v>
      </c>
    </row>
    <row r="310" spans="1:29" x14ac:dyDescent="0.25">
      <c r="A310" s="1">
        <v>303</v>
      </c>
      <c r="B310" s="1" t="s">
        <v>130</v>
      </c>
      <c r="C310" s="2" t="s">
        <v>1475</v>
      </c>
      <c r="D310" s="2" t="s">
        <v>1476</v>
      </c>
      <c r="E310" s="1" t="s">
        <v>1477</v>
      </c>
      <c r="F310" s="1" t="s">
        <v>792</v>
      </c>
      <c r="G310" s="1">
        <v>5</v>
      </c>
      <c r="H310" s="2" t="s">
        <v>1471</v>
      </c>
      <c r="I310" s="2" t="s">
        <v>20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266.67</v>
      </c>
      <c r="Q310" s="1">
        <v>2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f t="shared" si="8"/>
        <v>266.67</v>
      </c>
      <c r="AB310" s="1">
        <v>0</v>
      </c>
      <c r="AC310" s="1">
        <f t="shared" si="9"/>
        <v>266.67</v>
      </c>
    </row>
    <row r="311" spans="1:29" x14ac:dyDescent="0.25">
      <c r="A311" s="1">
        <v>304</v>
      </c>
      <c r="B311" s="1" t="s">
        <v>536</v>
      </c>
      <c r="C311" s="2" t="s">
        <v>931</v>
      </c>
      <c r="D311" s="2" t="s">
        <v>1121</v>
      </c>
      <c r="E311" s="1" t="s">
        <v>1478</v>
      </c>
      <c r="F311" s="1" t="s">
        <v>792</v>
      </c>
      <c r="G311" s="1">
        <v>5</v>
      </c>
      <c r="H311" s="2" t="s">
        <v>1471</v>
      </c>
      <c r="I311" s="2" t="s">
        <v>20</v>
      </c>
      <c r="J311" s="1">
        <v>400</v>
      </c>
      <c r="K311" s="1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f t="shared" si="8"/>
        <v>400</v>
      </c>
      <c r="AB311" s="1">
        <v>400</v>
      </c>
      <c r="AC311" s="1">
        <f t="shared" si="9"/>
        <v>800</v>
      </c>
    </row>
    <row r="312" spans="1:29" x14ac:dyDescent="0.25">
      <c r="A312" s="1">
        <v>305</v>
      </c>
      <c r="B312" s="1" t="s">
        <v>170</v>
      </c>
      <c r="C312" s="2" t="s">
        <v>1407</v>
      </c>
      <c r="D312" s="1" t="s">
        <v>1397</v>
      </c>
      <c r="E312" s="1" t="s">
        <v>1479</v>
      </c>
      <c r="F312" s="1" t="s">
        <v>792</v>
      </c>
      <c r="G312" s="1">
        <v>5</v>
      </c>
      <c r="H312" s="2" t="s">
        <v>1471</v>
      </c>
      <c r="I312" s="2" t="s">
        <v>20</v>
      </c>
      <c r="J312" s="1">
        <v>300</v>
      </c>
      <c r="K312" s="1">
        <v>2</v>
      </c>
      <c r="L312" s="1">
        <v>0</v>
      </c>
      <c r="M312" s="1">
        <v>0</v>
      </c>
      <c r="N312" s="1">
        <v>90.275000000000006</v>
      </c>
      <c r="O312" s="1">
        <v>2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f t="shared" si="8"/>
        <v>390.27499999999998</v>
      </c>
      <c r="AB312" s="1">
        <v>252.77500000000001</v>
      </c>
      <c r="AC312" s="1">
        <f t="shared" si="9"/>
        <v>643.04999999999995</v>
      </c>
    </row>
    <row r="313" spans="1:29" x14ac:dyDescent="0.25">
      <c r="A313" s="1">
        <v>306</v>
      </c>
      <c r="B313" s="1" t="s">
        <v>676</v>
      </c>
      <c r="C313" s="2" t="s">
        <v>1480</v>
      </c>
      <c r="D313" s="1" t="s">
        <v>881</v>
      </c>
      <c r="E313" s="1" t="s">
        <v>1481</v>
      </c>
      <c r="F313" s="1" t="s">
        <v>800</v>
      </c>
      <c r="G313" s="1">
        <v>5</v>
      </c>
      <c r="H313" s="2" t="s">
        <v>1471</v>
      </c>
      <c r="I313" s="2" t="s">
        <v>20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f t="shared" si="8"/>
        <v>0</v>
      </c>
      <c r="AB313" s="1">
        <v>0</v>
      </c>
      <c r="AC313" s="1">
        <f t="shared" si="9"/>
        <v>0</v>
      </c>
    </row>
    <row r="314" spans="1:29" x14ac:dyDescent="0.25">
      <c r="A314" s="1">
        <v>307</v>
      </c>
      <c r="B314" s="1" t="s">
        <v>462</v>
      </c>
      <c r="C314" s="2" t="s">
        <v>454</v>
      </c>
      <c r="D314" s="1" t="s">
        <v>802</v>
      </c>
      <c r="E314" s="1" t="s">
        <v>1482</v>
      </c>
      <c r="F314" s="1" t="s">
        <v>800</v>
      </c>
      <c r="G314" s="1">
        <v>5</v>
      </c>
      <c r="H314" s="2" t="s">
        <v>1471</v>
      </c>
      <c r="I314" s="2" t="s">
        <v>20</v>
      </c>
      <c r="J314" s="1">
        <v>0</v>
      </c>
      <c r="K314" s="1">
        <v>0</v>
      </c>
      <c r="L314" s="1">
        <v>100</v>
      </c>
      <c r="M314" s="1">
        <v>1</v>
      </c>
      <c r="N314" s="1">
        <v>117.36</v>
      </c>
      <c r="O314" s="1">
        <v>2</v>
      </c>
      <c r="P314" s="1">
        <v>0</v>
      </c>
      <c r="Q314" s="1">
        <v>0</v>
      </c>
      <c r="R314" s="1">
        <v>0</v>
      </c>
      <c r="S314" s="1">
        <v>0</v>
      </c>
      <c r="T314" s="1">
        <v>1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f t="shared" si="8"/>
        <v>217.36</v>
      </c>
      <c r="AB314" s="1">
        <v>236.11</v>
      </c>
      <c r="AC314" s="1">
        <f t="shared" si="9"/>
        <v>453.47</v>
      </c>
    </row>
    <row r="315" spans="1:29" x14ac:dyDescent="0.25">
      <c r="A315" s="1">
        <v>308</v>
      </c>
      <c r="B315" s="1" t="s">
        <v>780</v>
      </c>
      <c r="C315" s="2" t="s">
        <v>775</v>
      </c>
      <c r="D315" s="2" t="s">
        <v>1064</v>
      </c>
      <c r="E315" s="1" t="s">
        <v>1483</v>
      </c>
      <c r="F315" s="1" t="s">
        <v>800</v>
      </c>
      <c r="G315" s="1">
        <v>5</v>
      </c>
      <c r="H315" s="2" t="s">
        <v>1471</v>
      </c>
      <c r="I315" s="2" t="s">
        <v>20</v>
      </c>
      <c r="J315" s="1">
        <v>0</v>
      </c>
      <c r="K315" s="1">
        <v>0</v>
      </c>
      <c r="L315" s="1">
        <v>0</v>
      </c>
      <c r="M315" s="1">
        <v>0</v>
      </c>
      <c r="N315" s="1">
        <v>36.11</v>
      </c>
      <c r="O315" s="1">
        <v>1</v>
      </c>
      <c r="P315" s="1">
        <v>83.33</v>
      </c>
      <c r="Q315" s="1">
        <v>1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f t="shared" si="8"/>
        <v>119.44</v>
      </c>
      <c r="AB315" s="1">
        <v>248.61</v>
      </c>
      <c r="AC315" s="1">
        <f t="shared" si="9"/>
        <v>368.05</v>
      </c>
    </row>
    <row r="316" spans="1:29" x14ac:dyDescent="0.25">
      <c r="A316" s="1">
        <v>309</v>
      </c>
      <c r="B316" s="1" t="s">
        <v>221</v>
      </c>
      <c r="C316" s="2" t="s">
        <v>1484</v>
      </c>
      <c r="D316" s="1" t="s">
        <v>1328</v>
      </c>
      <c r="E316" s="1" t="s">
        <v>1485</v>
      </c>
      <c r="F316" s="1" t="s">
        <v>800</v>
      </c>
      <c r="G316" s="1">
        <v>6</v>
      </c>
      <c r="H316" s="2" t="s">
        <v>1486</v>
      </c>
      <c r="I316" s="2" t="s">
        <v>113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150</v>
      </c>
      <c r="W316" s="1">
        <v>2</v>
      </c>
      <c r="X316" s="1">
        <v>0</v>
      </c>
      <c r="Y316" s="1">
        <v>0</v>
      </c>
      <c r="Z316" s="1">
        <v>0</v>
      </c>
      <c r="AA316" s="1">
        <f t="shared" si="8"/>
        <v>150</v>
      </c>
      <c r="AB316" s="1">
        <v>0</v>
      </c>
      <c r="AC316" s="1">
        <f t="shared" si="9"/>
        <v>150</v>
      </c>
    </row>
    <row r="317" spans="1:29" x14ac:dyDescent="0.25">
      <c r="A317" s="1">
        <v>310</v>
      </c>
      <c r="B317" s="1" t="s">
        <v>228</v>
      </c>
      <c r="C317" s="2" t="s">
        <v>1175</v>
      </c>
      <c r="D317" s="2" t="s">
        <v>1487</v>
      </c>
      <c r="E317" s="1" t="s">
        <v>1488</v>
      </c>
      <c r="F317" s="1" t="s">
        <v>800</v>
      </c>
      <c r="G317" s="1">
        <v>6</v>
      </c>
      <c r="H317" s="2" t="s">
        <v>1486</v>
      </c>
      <c r="I317" s="2" t="s">
        <v>113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f t="shared" si="8"/>
        <v>0</v>
      </c>
      <c r="AB317" s="1">
        <v>0</v>
      </c>
      <c r="AC317" s="1">
        <f t="shared" si="9"/>
        <v>0</v>
      </c>
    </row>
    <row r="318" spans="1:29" x14ac:dyDescent="0.25">
      <c r="A318" s="1">
        <v>311</v>
      </c>
      <c r="B318" s="1" t="s">
        <v>485</v>
      </c>
      <c r="C318" s="2" t="s">
        <v>478</v>
      </c>
      <c r="D318" s="1" t="s">
        <v>947</v>
      </c>
      <c r="E318" s="1" t="s">
        <v>1489</v>
      </c>
      <c r="F318" s="1" t="s">
        <v>800</v>
      </c>
      <c r="G318" s="1">
        <v>6</v>
      </c>
      <c r="H318" s="2" t="s">
        <v>1486</v>
      </c>
      <c r="I318" s="2" t="s">
        <v>113</v>
      </c>
      <c r="J318" s="1">
        <v>100</v>
      </c>
      <c r="K318" s="1">
        <v>1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150</v>
      </c>
      <c r="W318" s="1">
        <v>2</v>
      </c>
      <c r="X318" s="1">
        <v>0</v>
      </c>
      <c r="Y318" s="1">
        <v>0</v>
      </c>
      <c r="Z318" s="1">
        <v>0</v>
      </c>
      <c r="AA318" s="1">
        <f t="shared" si="8"/>
        <v>250</v>
      </c>
      <c r="AB318" s="1">
        <v>83.33</v>
      </c>
      <c r="AC318" s="1">
        <f t="shared" si="9"/>
        <v>333.33</v>
      </c>
    </row>
    <row r="319" spans="1:29" x14ac:dyDescent="0.25">
      <c r="A319" s="1">
        <v>312</v>
      </c>
      <c r="B319" s="1" t="s">
        <v>483</v>
      </c>
      <c r="C319" s="2" t="s">
        <v>478</v>
      </c>
      <c r="D319" s="2" t="s">
        <v>923</v>
      </c>
      <c r="E319" s="1" t="s">
        <v>1490</v>
      </c>
      <c r="F319" s="1" t="s">
        <v>800</v>
      </c>
      <c r="G319" s="1">
        <v>6</v>
      </c>
      <c r="H319" s="2" t="s">
        <v>1486</v>
      </c>
      <c r="I319" s="2" t="s">
        <v>113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75</v>
      </c>
      <c r="W319" s="1">
        <v>1</v>
      </c>
      <c r="X319" s="1">
        <v>0</v>
      </c>
      <c r="Y319" s="1">
        <v>0</v>
      </c>
      <c r="Z319" s="1">
        <v>0</v>
      </c>
      <c r="AA319" s="1">
        <f t="shared" si="8"/>
        <v>75</v>
      </c>
      <c r="AB319" s="1">
        <v>83.33</v>
      </c>
      <c r="AC319" s="1">
        <f t="shared" si="9"/>
        <v>158.32999999999998</v>
      </c>
    </row>
    <row r="320" spans="1:29" x14ac:dyDescent="0.25">
      <c r="A320" s="1">
        <v>313</v>
      </c>
      <c r="B320" s="1" t="s">
        <v>240</v>
      </c>
      <c r="C320" s="2" t="s">
        <v>1262</v>
      </c>
      <c r="D320" s="2" t="s">
        <v>857</v>
      </c>
      <c r="E320" s="1" t="s">
        <v>1491</v>
      </c>
      <c r="F320" s="1" t="s">
        <v>792</v>
      </c>
      <c r="G320" s="1">
        <v>6</v>
      </c>
      <c r="H320" s="2" t="s">
        <v>1486</v>
      </c>
      <c r="I320" s="2" t="s">
        <v>113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583.33000000000004</v>
      </c>
      <c r="Q320" s="1">
        <v>3</v>
      </c>
      <c r="R320" s="1">
        <v>0</v>
      </c>
      <c r="S320" s="1">
        <v>0</v>
      </c>
      <c r="T320" s="1">
        <v>0</v>
      </c>
      <c r="U320" s="1">
        <v>0</v>
      </c>
      <c r="V320" s="1">
        <v>400</v>
      </c>
      <c r="W320" s="1">
        <v>4</v>
      </c>
      <c r="X320" s="1">
        <v>0</v>
      </c>
      <c r="Y320" s="1">
        <v>0</v>
      </c>
      <c r="Z320" s="1">
        <v>0</v>
      </c>
      <c r="AA320" s="1">
        <f t="shared" si="8"/>
        <v>983.33</v>
      </c>
      <c r="AB320" s="1">
        <v>923.32999999999993</v>
      </c>
      <c r="AC320" s="1">
        <f t="shared" si="9"/>
        <v>1906.6599999999999</v>
      </c>
    </row>
    <row r="321" spans="1:29" x14ac:dyDescent="0.25">
      <c r="A321" s="1">
        <v>314</v>
      </c>
      <c r="B321" s="1" t="s">
        <v>112</v>
      </c>
      <c r="C321" s="2" t="s">
        <v>903</v>
      </c>
      <c r="D321" s="2" t="s">
        <v>861</v>
      </c>
      <c r="E321" s="1" t="s">
        <v>1492</v>
      </c>
      <c r="F321" s="1" t="s">
        <v>800</v>
      </c>
      <c r="G321" s="1">
        <v>6</v>
      </c>
      <c r="H321" s="2" t="s">
        <v>1486</v>
      </c>
      <c r="I321" s="2" t="s">
        <v>113</v>
      </c>
      <c r="J321" s="1">
        <v>0</v>
      </c>
      <c r="K321" s="1">
        <v>0</v>
      </c>
      <c r="L321" s="1">
        <v>50</v>
      </c>
      <c r="M321" s="1">
        <v>1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f t="shared" si="8"/>
        <v>50</v>
      </c>
      <c r="AB321" s="1">
        <v>150</v>
      </c>
      <c r="AC321" s="1">
        <f t="shared" si="9"/>
        <v>200</v>
      </c>
    </row>
    <row r="322" spans="1:29" x14ac:dyDescent="0.25">
      <c r="A322" s="1">
        <v>315</v>
      </c>
      <c r="B322" s="1" t="s">
        <v>148</v>
      </c>
      <c r="C322" s="2" t="s">
        <v>1493</v>
      </c>
      <c r="D322" s="2" t="s">
        <v>1131</v>
      </c>
      <c r="E322" s="1" t="s">
        <v>894</v>
      </c>
      <c r="F322" s="1" t="s">
        <v>792</v>
      </c>
      <c r="G322" s="1">
        <v>6</v>
      </c>
      <c r="H322" s="2" t="s">
        <v>1486</v>
      </c>
      <c r="I322" s="2" t="s">
        <v>113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f t="shared" si="8"/>
        <v>0</v>
      </c>
      <c r="AB322" s="1">
        <v>0</v>
      </c>
      <c r="AC322" s="1">
        <f t="shared" si="9"/>
        <v>0</v>
      </c>
    </row>
    <row r="323" spans="1:29" x14ac:dyDescent="0.25">
      <c r="A323" s="1">
        <v>316</v>
      </c>
      <c r="B323" s="1" t="s">
        <v>477</v>
      </c>
      <c r="C323" s="2" t="s">
        <v>810</v>
      </c>
      <c r="D323" s="2" t="s">
        <v>1121</v>
      </c>
      <c r="E323" s="1" t="s">
        <v>1494</v>
      </c>
      <c r="F323" s="1" t="s">
        <v>800</v>
      </c>
      <c r="G323" s="1">
        <v>6</v>
      </c>
      <c r="H323" s="2" t="s">
        <v>1486</v>
      </c>
      <c r="I323" s="2" t="s">
        <v>113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300</v>
      </c>
      <c r="W323" s="1">
        <v>3</v>
      </c>
      <c r="X323" s="1">
        <v>0</v>
      </c>
      <c r="Y323" s="1">
        <v>0</v>
      </c>
      <c r="Z323" s="1">
        <v>0</v>
      </c>
      <c r="AA323" s="1">
        <f t="shared" si="8"/>
        <v>300</v>
      </c>
      <c r="AB323" s="1">
        <v>50</v>
      </c>
      <c r="AC323" s="1">
        <f t="shared" si="9"/>
        <v>350</v>
      </c>
    </row>
    <row r="324" spans="1:29" x14ac:dyDescent="0.25">
      <c r="A324" s="1">
        <v>317</v>
      </c>
      <c r="B324" s="1" t="s">
        <v>235</v>
      </c>
      <c r="C324" s="2" t="s">
        <v>1175</v>
      </c>
      <c r="D324" s="2" t="s">
        <v>1026</v>
      </c>
      <c r="E324" s="1" t="s">
        <v>1495</v>
      </c>
      <c r="F324" s="1" t="s">
        <v>800</v>
      </c>
      <c r="G324" s="1">
        <v>6</v>
      </c>
      <c r="H324" s="2" t="s">
        <v>1486</v>
      </c>
      <c r="I324" s="2" t="s">
        <v>113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250</v>
      </c>
      <c r="W324" s="1">
        <v>1</v>
      </c>
      <c r="X324" s="1">
        <v>0</v>
      </c>
      <c r="Y324" s="1">
        <v>0</v>
      </c>
      <c r="Z324" s="1">
        <v>0</v>
      </c>
      <c r="AA324" s="1">
        <f t="shared" si="8"/>
        <v>250</v>
      </c>
      <c r="AB324" s="1">
        <v>15</v>
      </c>
      <c r="AC324" s="1">
        <f t="shared" si="9"/>
        <v>265</v>
      </c>
    </row>
    <row r="325" spans="1:29" x14ac:dyDescent="0.25">
      <c r="A325" s="1">
        <v>318</v>
      </c>
      <c r="B325" s="1" t="s">
        <v>163</v>
      </c>
      <c r="C325" s="2" t="s">
        <v>1496</v>
      </c>
      <c r="D325" s="2" t="s">
        <v>1497</v>
      </c>
      <c r="E325" s="1" t="s">
        <v>1498</v>
      </c>
      <c r="F325" s="1" t="s">
        <v>800</v>
      </c>
      <c r="G325" s="1">
        <v>6</v>
      </c>
      <c r="H325" s="2" t="s">
        <v>1486</v>
      </c>
      <c r="I325" s="2" t="s">
        <v>113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83.33</v>
      </c>
      <c r="Q325" s="1">
        <v>1</v>
      </c>
      <c r="R325" s="1">
        <v>0</v>
      </c>
      <c r="S325" s="1">
        <v>0</v>
      </c>
      <c r="T325" s="1">
        <v>0</v>
      </c>
      <c r="U325" s="1">
        <v>0</v>
      </c>
      <c r="V325" s="1">
        <v>550</v>
      </c>
      <c r="W325" s="1">
        <v>5</v>
      </c>
      <c r="X325" s="1">
        <v>0</v>
      </c>
      <c r="Y325" s="1">
        <v>0</v>
      </c>
      <c r="Z325" s="1">
        <v>0</v>
      </c>
      <c r="AA325" s="1">
        <f t="shared" si="8"/>
        <v>633.33000000000004</v>
      </c>
      <c r="AB325" s="1">
        <v>150</v>
      </c>
      <c r="AC325" s="1">
        <f t="shared" si="9"/>
        <v>783.33</v>
      </c>
    </row>
    <row r="326" spans="1:29" x14ac:dyDescent="0.25">
      <c r="A326" s="1">
        <v>319</v>
      </c>
      <c r="B326" s="1" t="s">
        <v>459</v>
      </c>
      <c r="C326" s="2" t="s">
        <v>454</v>
      </c>
      <c r="D326" s="2" t="s">
        <v>1061</v>
      </c>
      <c r="E326" s="1" t="s">
        <v>1499</v>
      </c>
      <c r="F326" s="1" t="s">
        <v>800</v>
      </c>
      <c r="G326" s="1">
        <v>6</v>
      </c>
      <c r="H326" s="2" t="s">
        <v>1486</v>
      </c>
      <c r="I326" s="2" t="s">
        <v>113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f t="shared" ref="AA326:AA389" si="10">Z326+Y326+X326+V326+S326+P326+N326+L326+J326</f>
        <v>0</v>
      </c>
      <c r="AB326" s="1">
        <v>375</v>
      </c>
      <c r="AC326" s="1">
        <f t="shared" si="9"/>
        <v>375</v>
      </c>
    </row>
    <row r="327" spans="1:29" x14ac:dyDescent="0.25">
      <c r="A327" s="1">
        <v>320</v>
      </c>
      <c r="B327" s="1" t="s">
        <v>656</v>
      </c>
      <c r="C327" s="2" t="s">
        <v>1500</v>
      </c>
      <c r="D327" s="2" t="s">
        <v>1501</v>
      </c>
      <c r="E327" s="1" t="s">
        <v>1502</v>
      </c>
      <c r="F327" s="1" t="s">
        <v>792</v>
      </c>
      <c r="G327" s="1">
        <v>6</v>
      </c>
      <c r="H327" s="2" t="s">
        <v>1503</v>
      </c>
      <c r="I327" s="2" t="s">
        <v>113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75</v>
      </c>
      <c r="W327" s="1">
        <v>1</v>
      </c>
      <c r="X327" s="1">
        <v>0</v>
      </c>
      <c r="Y327" s="1">
        <v>0</v>
      </c>
      <c r="Z327" s="1">
        <v>0</v>
      </c>
      <c r="AA327" s="1">
        <f t="shared" si="10"/>
        <v>75</v>
      </c>
      <c r="AB327" s="1">
        <v>125</v>
      </c>
      <c r="AC327" s="1">
        <f t="shared" si="9"/>
        <v>200</v>
      </c>
    </row>
    <row r="328" spans="1:29" x14ac:dyDescent="0.25">
      <c r="A328" s="1">
        <v>321</v>
      </c>
      <c r="B328" s="1" t="s">
        <v>755</v>
      </c>
      <c r="C328" s="2" t="s">
        <v>1504</v>
      </c>
      <c r="D328" s="2" t="s">
        <v>837</v>
      </c>
      <c r="E328" s="1" t="s">
        <v>1505</v>
      </c>
      <c r="F328" s="1" t="s">
        <v>800</v>
      </c>
      <c r="G328" s="1">
        <v>6</v>
      </c>
      <c r="H328" s="2" t="s">
        <v>1503</v>
      </c>
      <c r="I328" s="2" t="s">
        <v>113</v>
      </c>
      <c r="J328" s="1">
        <v>100</v>
      </c>
      <c r="K328" s="1">
        <v>1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300</v>
      </c>
      <c r="W328" s="1">
        <v>3</v>
      </c>
      <c r="X328" s="1">
        <v>0</v>
      </c>
      <c r="Y328" s="1">
        <v>0</v>
      </c>
      <c r="Z328" s="1">
        <v>0</v>
      </c>
      <c r="AA328" s="1">
        <f t="shared" si="10"/>
        <v>400</v>
      </c>
      <c r="AB328" s="1">
        <v>0</v>
      </c>
      <c r="AC328" s="1">
        <f t="shared" si="9"/>
        <v>400</v>
      </c>
    </row>
    <row r="329" spans="1:29" x14ac:dyDescent="0.25">
      <c r="A329" s="1">
        <v>322</v>
      </c>
      <c r="B329" s="1" t="s">
        <v>680</v>
      </c>
      <c r="C329" s="2" t="s">
        <v>1506</v>
      </c>
      <c r="D329" s="2" t="s">
        <v>1507</v>
      </c>
      <c r="E329" s="1" t="s">
        <v>1508</v>
      </c>
      <c r="F329" s="1" t="s">
        <v>792</v>
      </c>
      <c r="G329" s="1">
        <v>6</v>
      </c>
      <c r="H329" s="2" t="s">
        <v>1503</v>
      </c>
      <c r="I329" s="2" t="s">
        <v>113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150</v>
      </c>
      <c r="W329" s="1">
        <v>1</v>
      </c>
      <c r="X329" s="1">
        <v>0</v>
      </c>
      <c r="Y329" s="1">
        <v>0</v>
      </c>
      <c r="Z329" s="1">
        <v>0</v>
      </c>
      <c r="AA329" s="1">
        <f t="shared" si="10"/>
        <v>150</v>
      </c>
      <c r="AB329" s="1">
        <v>100</v>
      </c>
      <c r="AC329" s="1">
        <f t="shared" ref="AC329:AC392" si="11">AA329+AB329</f>
        <v>250</v>
      </c>
    </row>
    <row r="330" spans="1:29" x14ac:dyDescent="0.25">
      <c r="A330" s="1">
        <v>323</v>
      </c>
      <c r="B330" s="1" t="s">
        <v>778</v>
      </c>
      <c r="C330" s="2" t="s">
        <v>775</v>
      </c>
      <c r="D330" s="2" t="s">
        <v>837</v>
      </c>
      <c r="E330" s="1" t="s">
        <v>1509</v>
      </c>
      <c r="F330" s="1" t="s">
        <v>800</v>
      </c>
      <c r="G330" s="1">
        <v>6</v>
      </c>
      <c r="H330" s="2" t="s">
        <v>1503</v>
      </c>
      <c r="I330" s="2" t="s">
        <v>113</v>
      </c>
      <c r="J330" s="1">
        <v>0</v>
      </c>
      <c r="K330" s="1">
        <v>0</v>
      </c>
      <c r="L330" s="1">
        <v>50</v>
      </c>
      <c r="M330" s="1">
        <v>1</v>
      </c>
      <c r="N330" s="1">
        <v>0</v>
      </c>
      <c r="O330" s="1">
        <v>0</v>
      </c>
      <c r="P330" s="1">
        <v>145.83000000000001</v>
      </c>
      <c r="Q330" s="1">
        <v>2</v>
      </c>
      <c r="R330" s="1">
        <v>0</v>
      </c>
      <c r="S330" s="1">
        <v>0</v>
      </c>
      <c r="T330" s="1">
        <v>0</v>
      </c>
      <c r="U330" s="1">
        <v>0</v>
      </c>
      <c r="V330" s="1">
        <v>150</v>
      </c>
      <c r="W330" s="1">
        <v>1</v>
      </c>
      <c r="X330" s="1">
        <v>0</v>
      </c>
      <c r="Y330" s="1">
        <v>0</v>
      </c>
      <c r="Z330" s="1">
        <v>0</v>
      </c>
      <c r="AA330" s="1">
        <f t="shared" si="10"/>
        <v>345.83000000000004</v>
      </c>
      <c r="AB330" s="1">
        <v>175</v>
      </c>
      <c r="AC330" s="1">
        <f t="shared" si="11"/>
        <v>520.83000000000004</v>
      </c>
    </row>
    <row r="331" spans="1:29" x14ac:dyDescent="0.25">
      <c r="A331" s="1">
        <v>324</v>
      </c>
      <c r="B331" s="1" t="s">
        <v>160</v>
      </c>
      <c r="C331" s="2" t="s">
        <v>1510</v>
      </c>
      <c r="D331" s="2" t="s">
        <v>1497</v>
      </c>
      <c r="E331" s="1" t="s">
        <v>1511</v>
      </c>
      <c r="F331" s="1" t="s">
        <v>800</v>
      </c>
      <c r="G331" s="1">
        <v>6</v>
      </c>
      <c r="H331" s="2" t="s">
        <v>1503</v>
      </c>
      <c r="I331" s="2" t="s">
        <v>113</v>
      </c>
      <c r="J331" s="1">
        <v>100</v>
      </c>
      <c r="K331" s="1">
        <v>1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400</v>
      </c>
      <c r="W331" s="1">
        <v>3</v>
      </c>
      <c r="X331" s="1">
        <v>0</v>
      </c>
      <c r="Y331" s="1">
        <v>0</v>
      </c>
      <c r="Z331" s="1">
        <v>0</v>
      </c>
      <c r="AA331" s="1">
        <f t="shared" si="10"/>
        <v>500</v>
      </c>
      <c r="AB331" s="1">
        <v>75</v>
      </c>
      <c r="AC331" s="1">
        <f t="shared" si="11"/>
        <v>575</v>
      </c>
    </row>
    <row r="332" spans="1:29" x14ac:dyDescent="0.25">
      <c r="A332" s="1">
        <v>325</v>
      </c>
      <c r="B332" s="1" t="s">
        <v>212</v>
      </c>
      <c r="C332" s="2" t="s">
        <v>1175</v>
      </c>
      <c r="D332" s="1" t="s">
        <v>960</v>
      </c>
      <c r="E332" s="1" t="s">
        <v>1512</v>
      </c>
      <c r="F332" s="1" t="s">
        <v>800</v>
      </c>
      <c r="G332" s="1">
        <v>6</v>
      </c>
      <c r="H332" s="2" t="s">
        <v>1503</v>
      </c>
      <c r="I332" s="2" t="s">
        <v>113</v>
      </c>
      <c r="J332" s="1">
        <v>0</v>
      </c>
      <c r="K332" s="1">
        <v>0</v>
      </c>
      <c r="L332" s="1">
        <v>0</v>
      </c>
      <c r="M332" s="1">
        <v>0</v>
      </c>
      <c r="N332" s="1">
        <v>37.5</v>
      </c>
      <c r="O332" s="1">
        <v>1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175</v>
      </c>
      <c r="W332" s="1">
        <v>2</v>
      </c>
      <c r="X332" s="1">
        <v>0</v>
      </c>
      <c r="Y332" s="1">
        <v>0</v>
      </c>
      <c r="Z332" s="1">
        <v>0</v>
      </c>
      <c r="AA332" s="1">
        <f t="shared" si="10"/>
        <v>212.5</v>
      </c>
      <c r="AB332" s="1">
        <v>37.5</v>
      </c>
      <c r="AC332" s="1">
        <f t="shared" si="11"/>
        <v>250</v>
      </c>
    </row>
    <row r="333" spans="1:29" x14ac:dyDescent="0.25">
      <c r="A333" s="1">
        <v>326</v>
      </c>
      <c r="B333" s="1" t="s">
        <v>747</v>
      </c>
      <c r="C333" s="2" t="s">
        <v>1513</v>
      </c>
      <c r="D333" s="2" t="s">
        <v>861</v>
      </c>
      <c r="E333" s="1" t="s">
        <v>1514</v>
      </c>
      <c r="F333" s="1" t="s">
        <v>800</v>
      </c>
      <c r="G333" s="1">
        <v>6</v>
      </c>
      <c r="H333" s="2" t="s">
        <v>1515</v>
      </c>
      <c r="I333" s="2" t="s">
        <v>113</v>
      </c>
      <c r="J333" s="1">
        <v>0</v>
      </c>
      <c r="K333" s="1">
        <v>0</v>
      </c>
      <c r="L333" s="1">
        <v>50</v>
      </c>
      <c r="M333" s="1">
        <v>1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1</v>
      </c>
      <c r="U333" s="1">
        <v>0</v>
      </c>
      <c r="V333" s="1">
        <v>525</v>
      </c>
      <c r="W333" s="1">
        <v>7</v>
      </c>
      <c r="X333" s="1">
        <v>0</v>
      </c>
      <c r="Y333" s="1">
        <v>0</v>
      </c>
      <c r="Z333" s="1">
        <v>0</v>
      </c>
      <c r="AA333" s="1">
        <f t="shared" si="10"/>
        <v>575</v>
      </c>
      <c r="AB333" s="1">
        <v>35.71</v>
      </c>
      <c r="AC333" s="1">
        <f t="shared" si="11"/>
        <v>610.71</v>
      </c>
    </row>
    <row r="334" spans="1:29" x14ac:dyDescent="0.25">
      <c r="A334" s="1">
        <v>327</v>
      </c>
      <c r="B334" s="1" t="s">
        <v>300</v>
      </c>
      <c r="C334" s="2" t="s">
        <v>1516</v>
      </c>
      <c r="D334" s="2" t="s">
        <v>823</v>
      </c>
      <c r="E334" s="1" t="s">
        <v>1517</v>
      </c>
      <c r="F334" s="1" t="s">
        <v>792</v>
      </c>
      <c r="G334" s="1">
        <v>6</v>
      </c>
      <c r="H334" s="2" t="s">
        <v>1515</v>
      </c>
      <c r="I334" s="2" t="s">
        <v>113</v>
      </c>
      <c r="J334" s="1">
        <v>0</v>
      </c>
      <c r="K334" s="1">
        <v>0</v>
      </c>
      <c r="L334" s="1">
        <v>0</v>
      </c>
      <c r="M334" s="1">
        <v>0</v>
      </c>
      <c r="N334" s="1">
        <v>100</v>
      </c>
      <c r="O334" s="1">
        <v>2</v>
      </c>
      <c r="P334" s="1">
        <v>250</v>
      </c>
      <c r="Q334" s="1">
        <v>1</v>
      </c>
      <c r="R334" s="1">
        <v>0</v>
      </c>
      <c r="S334" s="1">
        <v>0</v>
      </c>
      <c r="T334" s="1">
        <v>0</v>
      </c>
      <c r="U334" s="1">
        <v>0</v>
      </c>
      <c r="V334" s="1">
        <v>400</v>
      </c>
      <c r="W334" s="1">
        <v>3</v>
      </c>
      <c r="X334" s="1">
        <v>0</v>
      </c>
      <c r="Y334" s="1">
        <v>0</v>
      </c>
      <c r="Z334" s="1">
        <v>0</v>
      </c>
      <c r="AA334" s="1">
        <f t="shared" si="10"/>
        <v>750</v>
      </c>
      <c r="AB334" s="1">
        <v>100</v>
      </c>
      <c r="AC334" s="1">
        <f t="shared" si="11"/>
        <v>850</v>
      </c>
    </row>
    <row r="335" spans="1:29" x14ac:dyDescent="0.25">
      <c r="A335" s="1">
        <v>328</v>
      </c>
      <c r="B335" s="1" t="s">
        <v>681</v>
      </c>
      <c r="C335" s="2" t="s">
        <v>1518</v>
      </c>
      <c r="D335" s="1" t="s">
        <v>1328</v>
      </c>
      <c r="E335" s="1" t="s">
        <v>1519</v>
      </c>
      <c r="F335" s="1" t="s">
        <v>792</v>
      </c>
      <c r="G335" s="1">
        <v>6</v>
      </c>
      <c r="H335" s="2" t="s">
        <v>1515</v>
      </c>
      <c r="I335" s="2" t="s">
        <v>113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f t="shared" si="10"/>
        <v>0</v>
      </c>
      <c r="AB335" s="1">
        <v>0</v>
      </c>
      <c r="AC335" s="1">
        <f t="shared" si="11"/>
        <v>0</v>
      </c>
    </row>
    <row r="336" spans="1:29" x14ac:dyDescent="0.25">
      <c r="A336" s="1">
        <v>329</v>
      </c>
      <c r="B336" s="1" t="s">
        <v>710</v>
      </c>
      <c r="C336" s="2" t="s">
        <v>797</v>
      </c>
      <c r="D336" s="1" t="s">
        <v>1364</v>
      </c>
      <c r="E336" s="1" t="s">
        <v>1520</v>
      </c>
      <c r="F336" s="1" t="s">
        <v>800</v>
      </c>
      <c r="G336" s="1">
        <v>6</v>
      </c>
      <c r="H336" s="2" t="s">
        <v>1515</v>
      </c>
      <c r="I336" s="2" t="s">
        <v>113</v>
      </c>
      <c r="J336" s="1">
        <v>100</v>
      </c>
      <c r="K336" s="1">
        <v>1</v>
      </c>
      <c r="L336" s="1">
        <v>0</v>
      </c>
      <c r="M336" s="1">
        <v>0</v>
      </c>
      <c r="N336" s="1">
        <v>0</v>
      </c>
      <c r="O336" s="1">
        <v>0</v>
      </c>
      <c r="P336" s="1">
        <v>125</v>
      </c>
      <c r="Q336" s="1">
        <v>1</v>
      </c>
      <c r="R336" s="1">
        <v>0</v>
      </c>
      <c r="S336" s="1">
        <v>0</v>
      </c>
      <c r="T336" s="1">
        <v>0</v>
      </c>
      <c r="U336" s="1">
        <v>0</v>
      </c>
      <c r="V336" s="1">
        <v>300</v>
      </c>
      <c r="W336" s="1">
        <v>2</v>
      </c>
      <c r="X336" s="1">
        <v>0</v>
      </c>
      <c r="Y336" s="1">
        <v>0</v>
      </c>
      <c r="Z336" s="1">
        <v>0</v>
      </c>
      <c r="AA336" s="1">
        <f t="shared" si="10"/>
        <v>525</v>
      </c>
      <c r="AB336" s="1">
        <v>100</v>
      </c>
      <c r="AC336" s="1">
        <f t="shared" si="11"/>
        <v>625</v>
      </c>
    </row>
    <row r="337" spans="1:29" x14ac:dyDescent="0.25">
      <c r="A337" s="1">
        <v>330</v>
      </c>
      <c r="B337" s="1" t="s">
        <v>250</v>
      </c>
      <c r="C337" s="2" t="s">
        <v>1521</v>
      </c>
      <c r="D337" s="2" t="s">
        <v>965</v>
      </c>
      <c r="E337" s="1" t="s">
        <v>1522</v>
      </c>
      <c r="F337" s="1" t="s">
        <v>800</v>
      </c>
      <c r="G337" s="1">
        <v>6</v>
      </c>
      <c r="H337" s="2" t="s">
        <v>1515</v>
      </c>
      <c r="I337" s="2" t="s">
        <v>113</v>
      </c>
      <c r="J337" s="1">
        <v>100</v>
      </c>
      <c r="K337" s="1">
        <v>1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425</v>
      </c>
      <c r="W337" s="1">
        <v>5</v>
      </c>
      <c r="X337" s="1">
        <v>0</v>
      </c>
      <c r="Y337" s="1">
        <v>0</v>
      </c>
      <c r="Z337" s="1">
        <v>0</v>
      </c>
      <c r="AA337" s="1">
        <f t="shared" si="10"/>
        <v>525</v>
      </c>
      <c r="AB337" s="1">
        <v>100</v>
      </c>
      <c r="AC337" s="1">
        <f t="shared" si="11"/>
        <v>625</v>
      </c>
    </row>
    <row r="338" spans="1:29" x14ac:dyDescent="0.25">
      <c r="A338" s="1">
        <v>331</v>
      </c>
      <c r="B338" s="1" t="s">
        <v>786</v>
      </c>
      <c r="C338" s="2" t="s">
        <v>951</v>
      </c>
      <c r="D338" s="2" t="s">
        <v>940</v>
      </c>
      <c r="E338" s="1" t="s">
        <v>1523</v>
      </c>
      <c r="F338" s="1" t="s">
        <v>792</v>
      </c>
      <c r="G338" s="1">
        <v>6</v>
      </c>
      <c r="H338" s="2" t="s">
        <v>1524</v>
      </c>
      <c r="I338" s="2" t="s">
        <v>113</v>
      </c>
      <c r="J338" s="1">
        <v>0</v>
      </c>
      <c r="K338" s="1">
        <v>0</v>
      </c>
      <c r="L338" s="1">
        <v>50</v>
      </c>
      <c r="M338" s="1">
        <v>1</v>
      </c>
      <c r="N338" s="1">
        <v>46.875</v>
      </c>
      <c r="O338" s="1">
        <v>1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150</v>
      </c>
      <c r="W338" s="1">
        <v>1</v>
      </c>
      <c r="X338" s="1">
        <v>0</v>
      </c>
      <c r="Y338" s="1">
        <v>40</v>
      </c>
      <c r="Z338" s="1">
        <v>0</v>
      </c>
      <c r="AA338" s="1">
        <f t="shared" si="10"/>
        <v>286.875</v>
      </c>
      <c r="AB338" s="1">
        <v>116.875</v>
      </c>
      <c r="AC338" s="1">
        <f t="shared" si="11"/>
        <v>403.75</v>
      </c>
    </row>
    <row r="339" spans="1:29" x14ac:dyDescent="0.25">
      <c r="A339" s="1">
        <v>332</v>
      </c>
      <c r="B339" s="1" t="s">
        <v>742</v>
      </c>
      <c r="C339" s="2" t="s">
        <v>1525</v>
      </c>
      <c r="D339" s="1" t="s">
        <v>886</v>
      </c>
      <c r="E339" s="1" t="s">
        <v>1526</v>
      </c>
      <c r="F339" s="1" t="s">
        <v>800</v>
      </c>
      <c r="G339" s="1">
        <v>6</v>
      </c>
      <c r="H339" s="2" t="s">
        <v>1524</v>
      </c>
      <c r="I339" s="2" t="s">
        <v>113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225</v>
      </c>
      <c r="W339" s="1">
        <v>3</v>
      </c>
      <c r="X339" s="1">
        <v>0</v>
      </c>
      <c r="Y339" s="1">
        <v>0</v>
      </c>
      <c r="Z339" s="1">
        <v>0</v>
      </c>
      <c r="AA339" s="1">
        <f t="shared" si="10"/>
        <v>225</v>
      </c>
      <c r="AB339" s="1">
        <v>100</v>
      </c>
      <c r="AC339" s="1">
        <f t="shared" si="11"/>
        <v>325</v>
      </c>
    </row>
    <row r="340" spans="1:29" x14ac:dyDescent="0.25">
      <c r="A340" s="1">
        <v>333</v>
      </c>
      <c r="B340" s="1" t="s">
        <v>464</v>
      </c>
      <c r="C340" s="2" t="s">
        <v>810</v>
      </c>
      <c r="D340" s="2" t="s">
        <v>1487</v>
      </c>
      <c r="E340" s="1" t="s">
        <v>1139</v>
      </c>
      <c r="F340" s="1" t="s">
        <v>800</v>
      </c>
      <c r="G340" s="1">
        <v>6</v>
      </c>
      <c r="H340" s="2" t="s">
        <v>1524</v>
      </c>
      <c r="I340" s="2" t="s">
        <v>113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225</v>
      </c>
      <c r="W340" s="1">
        <v>3</v>
      </c>
      <c r="X340" s="1">
        <v>0</v>
      </c>
      <c r="Y340" s="1">
        <v>0</v>
      </c>
      <c r="Z340" s="1">
        <v>0</v>
      </c>
      <c r="AA340" s="1">
        <f t="shared" si="10"/>
        <v>225</v>
      </c>
      <c r="AB340" s="1">
        <v>380</v>
      </c>
      <c r="AC340" s="1">
        <f t="shared" si="11"/>
        <v>605</v>
      </c>
    </row>
    <row r="341" spans="1:29" x14ac:dyDescent="0.25">
      <c r="A341" s="1">
        <v>334</v>
      </c>
      <c r="B341" s="1" t="s">
        <v>236</v>
      </c>
      <c r="C341" s="2" t="s">
        <v>1175</v>
      </c>
      <c r="D341" s="2" t="s">
        <v>1497</v>
      </c>
      <c r="E341" s="1" t="s">
        <v>1527</v>
      </c>
      <c r="F341" s="1" t="s">
        <v>800</v>
      </c>
      <c r="G341" s="1">
        <v>6</v>
      </c>
      <c r="H341" s="2" t="s">
        <v>1524</v>
      </c>
      <c r="I341" s="2" t="s">
        <v>113</v>
      </c>
      <c r="J341" s="1">
        <v>100</v>
      </c>
      <c r="K341" s="1">
        <v>1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350</v>
      </c>
      <c r="W341" s="1">
        <v>4</v>
      </c>
      <c r="X341" s="1">
        <v>0</v>
      </c>
      <c r="Y341" s="1">
        <v>0</v>
      </c>
      <c r="Z341" s="1">
        <v>0</v>
      </c>
      <c r="AA341" s="1">
        <f t="shared" si="10"/>
        <v>450</v>
      </c>
      <c r="AB341" s="1">
        <v>83.33</v>
      </c>
      <c r="AC341" s="1">
        <f t="shared" si="11"/>
        <v>533.33000000000004</v>
      </c>
    </row>
    <row r="342" spans="1:29" x14ac:dyDescent="0.25">
      <c r="A342" s="1">
        <v>335</v>
      </c>
      <c r="B342" s="1" t="s">
        <v>456</v>
      </c>
      <c r="C342" s="2" t="s">
        <v>454</v>
      </c>
      <c r="D342" s="2" t="s">
        <v>861</v>
      </c>
      <c r="E342" s="1" t="s">
        <v>1528</v>
      </c>
      <c r="F342" s="1" t="s">
        <v>800</v>
      </c>
      <c r="G342" s="1">
        <v>6</v>
      </c>
      <c r="H342" s="2" t="s">
        <v>1524</v>
      </c>
      <c r="I342" s="2" t="s">
        <v>113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300</v>
      </c>
      <c r="Q342" s="1">
        <v>1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f t="shared" si="10"/>
        <v>300</v>
      </c>
      <c r="AB342" s="1">
        <v>333.33</v>
      </c>
      <c r="AC342" s="1">
        <f t="shared" si="11"/>
        <v>633.32999999999993</v>
      </c>
    </row>
    <row r="343" spans="1:29" x14ac:dyDescent="0.25">
      <c r="A343" s="1">
        <v>336</v>
      </c>
      <c r="B343" s="1" t="s">
        <v>117</v>
      </c>
      <c r="C343" s="2" t="s">
        <v>1529</v>
      </c>
      <c r="D343" s="2" t="s">
        <v>1064</v>
      </c>
      <c r="E343" s="1" t="s">
        <v>1530</v>
      </c>
      <c r="F343" s="1" t="s">
        <v>800</v>
      </c>
      <c r="G343" s="1">
        <v>6</v>
      </c>
      <c r="H343" s="2" t="s">
        <v>1524</v>
      </c>
      <c r="I343" s="2" t="s">
        <v>113</v>
      </c>
      <c r="J343" s="1">
        <v>100</v>
      </c>
      <c r="K343" s="1">
        <v>1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350</v>
      </c>
      <c r="W343" s="1">
        <v>3</v>
      </c>
      <c r="X343" s="1">
        <v>0</v>
      </c>
      <c r="Y343" s="1">
        <v>40</v>
      </c>
      <c r="Z343" s="1">
        <v>0</v>
      </c>
      <c r="AA343" s="1">
        <f t="shared" si="10"/>
        <v>490</v>
      </c>
      <c r="AB343" s="1">
        <v>153.32999999999998</v>
      </c>
      <c r="AC343" s="1">
        <f t="shared" si="11"/>
        <v>643.32999999999993</v>
      </c>
    </row>
    <row r="344" spans="1:29" x14ac:dyDescent="0.25">
      <c r="A344" s="1">
        <v>337</v>
      </c>
      <c r="B344" s="1" t="s">
        <v>662</v>
      </c>
      <c r="C344" s="2" t="s">
        <v>1531</v>
      </c>
      <c r="D344" s="2" t="s">
        <v>837</v>
      </c>
      <c r="E344" s="1" t="s">
        <v>1532</v>
      </c>
      <c r="F344" s="1" t="s">
        <v>792</v>
      </c>
      <c r="G344" s="1">
        <v>6</v>
      </c>
      <c r="H344" s="2" t="s">
        <v>1524</v>
      </c>
      <c r="I344" s="2" t="s">
        <v>113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250</v>
      </c>
      <c r="W344" s="1">
        <v>2</v>
      </c>
      <c r="X344" s="1">
        <v>0</v>
      </c>
      <c r="Y344" s="1">
        <v>0</v>
      </c>
      <c r="Z344" s="1">
        <v>0</v>
      </c>
      <c r="AA344" s="1">
        <f t="shared" si="10"/>
        <v>250</v>
      </c>
      <c r="AB344" s="1">
        <v>0</v>
      </c>
      <c r="AC344" s="1">
        <f t="shared" si="11"/>
        <v>250</v>
      </c>
    </row>
    <row r="345" spans="1:29" x14ac:dyDescent="0.25">
      <c r="A345" s="1">
        <v>338</v>
      </c>
      <c r="B345" s="1" t="s">
        <v>623</v>
      </c>
      <c r="C345" s="2" t="s">
        <v>1533</v>
      </c>
      <c r="D345" s="1" t="s">
        <v>886</v>
      </c>
      <c r="E345" s="1" t="s">
        <v>1534</v>
      </c>
      <c r="F345" s="1" t="s">
        <v>800</v>
      </c>
      <c r="G345" s="1">
        <v>6</v>
      </c>
      <c r="H345" s="2" t="s">
        <v>1524</v>
      </c>
      <c r="I345" s="2" t="s">
        <v>113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f t="shared" si="10"/>
        <v>0</v>
      </c>
      <c r="AB345" s="1">
        <v>0</v>
      </c>
      <c r="AC345" s="1">
        <f t="shared" si="11"/>
        <v>0</v>
      </c>
    </row>
    <row r="346" spans="1:29" x14ac:dyDescent="0.25">
      <c r="A346" s="1">
        <v>339</v>
      </c>
      <c r="B346" s="1" t="s">
        <v>281</v>
      </c>
      <c r="C346" s="2" t="s">
        <v>1535</v>
      </c>
      <c r="D346" s="2" t="s">
        <v>1044</v>
      </c>
      <c r="E346" s="1" t="s">
        <v>1536</v>
      </c>
      <c r="F346" s="1" t="s">
        <v>792</v>
      </c>
      <c r="G346" s="1">
        <v>6</v>
      </c>
      <c r="H346" s="2" t="s">
        <v>1537</v>
      </c>
      <c r="I346" s="2" t="s">
        <v>113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100</v>
      </c>
      <c r="W346" s="1">
        <v>1</v>
      </c>
      <c r="X346" s="1">
        <v>0</v>
      </c>
      <c r="Y346" s="1">
        <v>0</v>
      </c>
      <c r="Z346" s="1">
        <v>0</v>
      </c>
      <c r="AA346" s="1">
        <f t="shared" si="10"/>
        <v>100</v>
      </c>
      <c r="AB346" s="1">
        <v>0</v>
      </c>
      <c r="AC346" s="1">
        <f t="shared" si="11"/>
        <v>100</v>
      </c>
    </row>
    <row r="347" spans="1:29" x14ac:dyDescent="0.25">
      <c r="A347" s="1">
        <v>340</v>
      </c>
      <c r="B347" s="1" t="s">
        <v>394</v>
      </c>
      <c r="C347" s="2" t="s">
        <v>810</v>
      </c>
      <c r="D347" s="2" t="s">
        <v>1538</v>
      </c>
      <c r="E347" s="1" t="s">
        <v>1539</v>
      </c>
      <c r="F347" s="1" t="s">
        <v>800</v>
      </c>
      <c r="G347" s="1">
        <v>6</v>
      </c>
      <c r="H347" s="2" t="s">
        <v>1537</v>
      </c>
      <c r="I347" s="2" t="s">
        <v>113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300</v>
      </c>
      <c r="Q347" s="1">
        <v>2</v>
      </c>
      <c r="R347" s="1">
        <v>0</v>
      </c>
      <c r="S347" s="1">
        <v>0</v>
      </c>
      <c r="T347" s="1">
        <v>0</v>
      </c>
      <c r="U347" s="1">
        <v>0</v>
      </c>
      <c r="V347" s="1">
        <v>500</v>
      </c>
      <c r="W347" s="1">
        <v>2</v>
      </c>
      <c r="X347" s="1">
        <v>0</v>
      </c>
      <c r="Y347" s="1">
        <v>0</v>
      </c>
      <c r="Z347" s="1">
        <v>0</v>
      </c>
      <c r="AA347" s="1">
        <f t="shared" si="10"/>
        <v>800</v>
      </c>
      <c r="AB347" s="1">
        <v>437.5</v>
      </c>
      <c r="AC347" s="1">
        <f t="shared" si="11"/>
        <v>1237.5</v>
      </c>
    </row>
    <row r="348" spans="1:29" x14ac:dyDescent="0.25">
      <c r="A348" s="1">
        <v>341</v>
      </c>
      <c r="B348" s="1" t="s">
        <v>490</v>
      </c>
      <c r="C348" s="2" t="s">
        <v>489</v>
      </c>
      <c r="D348" s="2" t="s">
        <v>837</v>
      </c>
      <c r="E348" s="1" t="s">
        <v>1540</v>
      </c>
      <c r="F348" s="1" t="s">
        <v>800</v>
      </c>
      <c r="G348" s="1">
        <v>6</v>
      </c>
      <c r="H348" s="2" t="s">
        <v>1537</v>
      </c>
      <c r="I348" s="2" t="s">
        <v>113</v>
      </c>
      <c r="J348" s="1">
        <v>30</v>
      </c>
      <c r="K348" s="1">
        <v>2</v>
      </c>
      <c r="L348" s="1">
        <v>50</v>
      </c>
      <c r="M348" s="1">
        <v>1</v>
      </c>
      <c r="N348" s="1">
        <v>0</v>
      </c>
      <c r="O348" s="1">
        <v>0</v>
      </c>
      <c r="P348" s="1">
        <v>125</v>
      </c>
      <c r="Q348" s="1">
        <v>1</v>
      </c>
      <c r="R348" s="1">
        <v>0</v>
      </c>
      <c r="S348" s="1">
        <v>0</v>
      </c>
      <c r="T348" s="1">
        <v>0</v>
      </c>
      <c r="U348" s="1">
        <v>0</v>
      </c>
      <c r="V348" s="1">
        <v>100</v>
      </c>
      <c r="W348" s="1">
        <v>1</v>
      </c>
      <c r="X348" s="1">
        <v>0</v>
      </c>
      <c r="Y348" s="1">
        <v>0</v>
      </c>
      <c r="Z348" s="1">
        <v>0</v>
      </c>
      <c r="AA348" s="1">
        <f t="shared" si="10"/>
        <v>305</v>
      </c>
      <c r="AB348" s="1">
        <v>200</v>
      </c>
      <c r="AC348" s="1">
        <f t="shared" si="11"/>
        <v>505</v>
      </c>
    </row>
    <row r="349" spans="1:29" x14ac:dyDescent="0.25">
      <c r="A349" s="1">
        <v>342</v>
      </c>
      <c r="B349" s="1" t="s">
        <v>446</v>
      </c>
      <c r="C349" s="2" t="s">
        <v>1541</v>
      </c>
      <c r="D349" s="1" t="s">
        <v>802</v>
      </c>
      <c r="E349" s="1" t="s">
        <v>1542</v>
      </c>
      <c r="F349" s="1" t="s">
        <v>800</v>
      </c>
      <c r="G349" s="1">
        <v>6</v>
      </c>
      <c r="H349" s="2" t="s">
        <v>1537</v>
      </c>
      <c r="I349" s="2" t="s">
        <v>113</v>
      </c>
      <c r="J349" s="1">
        <v>15</v>
      </c>
      <c r="K349" s="1">
        <v>1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100</v>
      </c>
      <c r="W349" s="1">
        <v>1</v>
      </c>
      <c r="X349" s="1">
        <v>0</v>
      </c>
      <c r="Y349" s="1">
        <v>0</v>
      </c>
      <c r="Z349" s="1">
        <v>0</v>
      </c>
      <c r="AA349" s="1">
        <f t="shared" si="10"/>
        <v>115</v>
      </c>
      <c r="AB349" s="1">
        <v>50</v>
      </c>
      <c r="AC349" s="1">
        <f t="shared" si="11"/>
        <v>165</v>
      </c>
    </row>
    <row r="350" spans="1:29" x14ac:dyDescent="0.25">
      <c r="A350" s="1">
        <v>343</v>
      </c>
      <c r="B350" s="1" t="s">
        <v>458</v>
      </c>
      <c r="C350" s="2" t="s">
        <v>454</v>
      </c>
      <c r="D350" s="2" t="s">
        <v>1201</v>
      </c>
      <c r="E350" s="1" t="s">
        <v>1543</v>
      </c>
      <c r="F350" s="1" t="s">
        <v>800</v>
      </c>
      <c r="G350" s="1">
        <v>6</v>
      </c>
      <c r="H350" s="2" t="s">
        <v>1537</v>
      </c>
      <c r="I350" s="2" t="s">
        <v>113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100</v>
      </c>
      <c r="W350" s="1">
        <v>1</v>
      </c>
      <c r="X350" s="1">
        <v>0</v>
      </c>
      <c r="Y350" s="1">
        <v>0</v>
      </c>
      <c r="Z350" s="1">
        <v>0</v>
      </c>
      <c r="AA350" s="1">
        <f t="shared" si="10"/>
        <v>100</v>
      </c>
      <c r="AB350" s="1">
        <v>0</v>
      </c>
      <c r="AC350" s="1">
        <f t="shared" si="11"/>
        <v>100</v>
      </c>
    </row>
    <row r="351" spans="1:29" x14ac:dyDescent="0.25">
      <c r="A351" s="1">
        <v>344</v>
      </c>
      <c r="B351" s="1" t="s">
        <v>695</v>
      </c>
      <c r="C351" s="2" t="s">
        <v>1544</v>
      </c>
      <c r="D351" s="2" t="s">
        <v>1064</v>
      </c>
      <c r="E351" s="1" t="s">
        <v>1545</v>
      </c>
      <c r="F351" s="1" t="s">
        <v>800</v>
      </c>
      <c r="G351" s="1">
        <v>6</v>
      </c>
      <c r="H351" s="2" t="s">
        <v>1537</v>
      </c>
      <c r="I351" s="2" t="s">
        <v>113</v>
      </c>
      <c r="J351" s="1">
        <v>15</v>
      </c>
      <c r="K351" s="1">
        <v>1</v>
      </c>
      <c r="L351" s="1">
        <v>0</v>
      </c>
      <c r="M351" s="1">
        <v>0</v>
      </c>
      <c r="N351" s="1">
        <v>0</v>
      </c>
      <c r="O351" s="1">
        <v>0</v>
      </c>
      <c r="P351" s="1">
        <v>125</v>
      </c>
      <c r="Q351" s="1">
        <v>1</v>
      </c>
      <c r="R351" s="1">
        <v>0</v>
      </c>
      <c r="S351" s="1">
        <v>0</v>
      </c>
      <c r="T351" s="1">
        <v>0</v>
      </c>
      <c r="U351" s="1">
        <v>0</v>
      </c>
      <c r="V351" s="1">
        <v>100</v>
      </c>
      <c r="W351" s="1">
        <v>1</v>
      </c>
      <c r="X351" s="1">
        <v>0</v>
      </c>
      <c r="Y351" s="1">
        <v>0</v>
      </c>
      <c r="Z351" s="1">
        <v>0</v>
      </c>
      <c r="AA351" s="1">
        <f t="shared" si="10"/>
        <v>240</v>
      </c>
      <c r="AB351" s="1">
        <v>100</v>
      </c>
      <c r="AC351" s="1">
        <f t="shared" si="11"/>
        <v>340</v>
      </c>
    </row>
    <row r="352" spans="1:29" x14ac:dyDescent="0.25">
      <c r="A352" s="1">
        <v>345</v>
      </c>
      <c r="B352" s="1" t="s">
        <v>620</v>
      </c>
      <c r="C352" s="2" t="s">
        <v>1546</v>
      </c>
      <c r="D352" s="2" t="s">
        <v>837</v>
      </c>
      <c r="E352" s="1" t="s">
        <v>1547</v>
      </c>
      <c r="F352" s="1" t="s">
        <v>800</v>
      </c>
      <c r="G352" s="1">
        <v>6</v>
      </c>
      <c r="H352" s="2" t="s">
        <v>1537</v>
      </c>
      <c r="I352" s="2" t="s">
        <v>113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225</v>
      </c>
      <c r="W352" s="1">
        <v>3</v>
      </c>
      <c r="X352" s="1">
        <v>0</v>
      </c>
      <c r="Y352" s="1">
        <v>0</v>
      </c>
      <c r="Z352" s="1">
        <v>0</v>
      </c>
      <c r="AA352" s="1">
        <f t="shared" si="10"/>
        <v>225</v>
      </c>
      <c r="AB352" s="1">
        <v>50</v>
      </c>
      <c r="AC352" s="1">
        <f t="shared" si="11"/>
        <v>275</v>
      </c>
    </row>
    <row r="353" spans="1:29" x14ac:dyDescent="0.25">
      <c r="A353" s="1">
        <v>346</v>
      </c>
      <c r="B353" s="1" t="s">
        <v>482</v>
      </c>
      <c r="C353" s="2" t="s">
        <v>478</v>
      </c>
      <c r="D353" s="2" t="s">
        <v>920</v>
      </c>
      <c r="E353" s="1" t="s">
        <v>1548</v>
      </c>
      <c r="F353" s="1" t="s">
        <v>800</v>
      </c>
      <c r="G353" s="1">
        <v>7</v>
      </c>
      <c r="H353" s="2" t="s">
        <v>1549</v>
      </c>
      <c r="I353" s="2" t="s">
        <v>40</v>
      </c>
      <c r="J353" s="1">
        <v>15</v>
      </c>
      <c r="K353" s="1">
        <v>1</v>
      </c>
      <c r="L353" s="1">
        <v>50</v>
      </c>
      <c r="M353" s="1">
        <v>1</v>
      </c>
      <c r="N353" s="1">
        <v>50</v>
      </c>
      <c r="O353" s="1">
        <v>1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f t="shared" si="10"/>
        <v>115</v>
      </c>
      <c r="AB353" s="1">
        <v>15</v>
      </c>
      <c r="AC353" s="1">
        <f t="shared" si="11"/>
        <v>130</v>
      </c>
    </row>
    <row r="354" spans="1:29" x14ac:dyDescent="0.25">
      <c r="A354" s="1">
        <v>347</v>
      </c>
      <c r="B354" s="1" t="s">
        <v>39</v>
      </c>
      <c r="C354" s="2" t="s">
        <v>1550</v>
      </c>
      <c r="D354" s="2" t="s">
        <v>1497</v>
      </c>
      <c r="E354" s="1" t="s">
        <v>1551</v>
      </c>
      <c r="F354" s="1" t="s">
        <v>800</v>
      </c>
      <c r="G354" s="1">
        <v>7</v>
      </c>
      <c r="H354" s="2" t="s">
        <v>1549</v>
      </c>
      <c r="I354" s="2" t="s">
        <v>40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50</v>
      </c>
      <c r="W354" s="1">
        <v>1</v>
      </c>
      <c r="X354" s="1">
        <v>0</v>
      </c>
      <c r="Y354" s="1">
        <v>0</v>
      </c>
      <c r="Z354" s="1">
        <v>0</v>
      </c>
      <c r="AA354" s="1">
        <f t="shared" si="10"/>
        <v>50</v>
      </c>
      <c r="AB354" s="1">
        <v>50</v>
      </c>
      <c r="AC354" s="1">
        <f t="shared" si="11"/>
        <v>100</v>
      </c>
    </row>
    <row r="355" spans="1:29" x14ac:dyDescent="0.25">
      <c r="A355" s="1">
        <v>348</v>
      </c>
      <c r="B355" s="1" t="s">
        <v>222</v>
      </c>
      <c r="C355" s="2" t="s">
        <v>1484</v>
      </c>
      <c r="D355" s="2" t="s">
        <v>1552</v>
      </c>
      <c r="E355" s="1" t="s">
        <v>1512</v>
      </c>
      <c r="F355" s="1" t="s">
        <v>800</v>
      </c>
      <c r="G355" s="1">
        <v>7</v>
      </c>
      <c r="H355" s="2" t="s">
        <v>1549</v>
      </c>
      <c r="I355" s="2" t="s">
        <v>40</v>
      </c>
      <c r="J355" s="1">
        <v>100</v>
      </c>
      <c r="K355" s="1">
        <v>1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100</v>
      </c>
      <c r="W355" s="1">
        <v>1</v>
      </c>
      <c r="X355" s="1">
        <v>0</v>
      </c>
      <c r="Y355" s="1">
        <v>0</v>
      </c>
      <c r="Z355" s="1">
        <v>0</v>
      </c>
      <c r="AA355" s="1">
        <f t="shared" si="10"/>
        <v>200</v>
      </c>
      <c r="AB355" s="1">
        <v>0</v>
      </c>
      <c r="AC355" s="1">
        <f t="shared" si="11"/>
        <v>200</v>
      </c>
    </row>
    <row r="356" spans="1:29" x14ac:dyDescent="0.25">
      <c r="A356" s="1">
        <v>349</v>
      </c>
      <c r="B356" s="1" t="s">
        <v>369</v>
      </c>
      <c r="C356" s="2" t="s">
        <v>794</v>
      </c>
      <c r="D356" s="2" t="s">
        <v>847</v>
      </c>
      <c r="E356" s="1" t="s">
        <v>1553</v>
      </c>
      <c r="F356" s="1" t="s">
        <v>792</v>
      </c>
      <c r="G356" s="1">
        <v>7</v>
      </c>
      <c r="H356" s="2" t="s">
        <v>1549</v>
      </c>
      <c r="I356" s="2" t="s">
        <v>40</v>
      </c>
      <c r="J356" s="1">
        <v>15</v>
      </c>
      <c r="K356" s="1">
        <v>1</v>
      </c>
      <c r="L356" s="1">
        <v>0</v>
      </c>
      <c r="M356" s="1">
        <v>0</v>
      </c>
      <c r="N356" s="1">
        <v>33.335000000000001</v>
      </c>
      <c r="O356" s="1">
        <v>1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50</v>
      </c>
      <c r="W356" s="1">
        <v>1</v>
      </c>
      <c r="X356" s="1">
        <v>0</v>
      </c>
      <c r="Y356" s="1">
        <v>0</v>
      </c>
      <c r="Z356" s="1">
        <v>0</v>
      </c>
      <c r="AA356" s="1">
        <f t="shared" si="10"/>
        <v>98.335000000000008</v>
      </c>
      <c r="AB356" s="1">
        <v>50</v>
      </c>
      <c r="AC356" s="1">
        <f t="shared" si="11"/>
        <v>148.33500000000001</v>
      </c>
    </row>
    <row r="357" spans="1:29" x14ac:dyDescent="0.25">
      <c r="A357" s="1">
        <v>350</v>
      </c>
      <c r="B357" s="1" t="s">
        <v>299</v>
      </c>
      <c r="C357" s="2" t="s">
        <v>1554</v>
      </c>
      <c r="D357" s="2" t="s">
        <v>1334</v>
      </c>
      <c r="E357" s="1" t="s">
        <v>1555</v>
      </c>
      <c r="F357" s="1" t="s">
        <v>792</v>
      </c>
      <c r="G357" s="1">
        <v>7</v>
      </c>
      <c r="H357" s="2" t="s">
        <v>1549</v>
      </c>
      <c r="I357" s="2" t="s">
        <v>40</v>
      </c>
      <c r="J357" s="1">
        <v>0</v>
      </c>
      <c r="K357" s="1">
        <v>0</v>
      </c>
      <c r="L357" s="1">
        <v>0</v>
      </c>
      <c r="M357" s="1">
        <v>0</v>
      </c>
      <c r="N357" s="1">
        <v>50</v>
      </c>
      <c r="O357" s="1">
        <v>1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100</v>
      </c>
      <c r="Z357" s="1">
        <v>0</v>
      </c>
      <c r="AA357" s="1">
        <f t="shared" si="10"/>
        <v>150</v>
      </c>
      <c r="AB357" s="1">
        <v>0</v>
      </c>
      <c r="AC357" s="1">
        <f t="shared" si="11"/>
        <v>150</v>
      </c>
    </row>
    <row r="358" spans="1:29" x14ac:dyDescent="0.25">
      <c r="A358" s="1">
        <v>351</v>
      </c>
      <c r="B358" s="1" t="s">
        <v>461</v>
      </c>
      <c r="C358" s="2" t="s">
        <v>454</v>
      </c>
      <c r="D358" s="2" t="s">
        <v>1556</v>
      </c>
      <c r="E358" s="1" t="s">
        <v>1557</v>
      </c>
      <c r="F358" s="1" t="s">
        <v>800</v>
      </c>
      <c r="G358" s="1">
        <v>7</v>
      </c>
      <c r="H358" s="2" t="s">
        <v>1558</v>
      </c>
      <c r="I358" s="2" t="s">
        <v>40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158.33000000000001</v>
      </c>
      <c r="W358" s="1">
        <v>2</v>
      </c>
      <c r="X358" s="1">
        <v>0</v>
      </c>
      <c r="Y358" s="1">
        <v>0</v>
      </c>
      <c r="Z358" s="1">
        <v>0</v>
      </c>
      <c r="AA358" s="1">
        <f t="shared" si="10"/>
        <v>158.33000000000001</v>
      </c>
      <c r="AB358" s="1">
        <v>0</v>
      </c>
      <c r="AC358" s="1">
        <f t="shared" si="11"/>
        <v>158.33000000000001</v>
      </c>
    </row>
    <row r="359" spans="1:29" x14ac:dyDescent="0.25">
      <c r="A359" s="1">
        <v>352</v>
      </c>
      <c r="B359" s="1" t="s">
        <v>155</v>
      </c>
      <c r="C359" s="2" t="s">
        <v>1559</v>
      </c>
      <c r="D359" s="2" t="s">
        <v>1459</v>
      </c>
      <c r="E359" s="1" t="s">
        <v>1532</v>
      </c>
      <c r="F359" s="1" t="s">
        <v>800</v>
      </c>
      <c r="G359" s="1">
        <v>7</v>
      </c>
      <c r="H359" s="2" t="s">
        <v>1558</v>
      </c>
      <c r="I359" s="2" t="s">
        <v>40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f t="shared" si="10"/>
        <v>0</v>
      </c>
      <c r="AB359" s="1">
        <v>0</v>
      </c>
      <c r="AC359" s="1">
        <f t="shared" si="11"/>
        <v>0</v>
      </c>
    </row>
    <row r="360" spans="1:29" x14ac:dyDescent="0.25">
      <c r="A360" s="1">
        <v>353</v>
      </c>
      <c r="B360" s="1" t="s">
        <v>719</v>
      </c>
      <c r="C360" s="2" t="s">
        <v>900</v>
      </c>
      <c r="D360" s="2" t="s">
        <v>920</v>
      </c>
      <c r="E360" s="1" t="s">
        <v>1560</v>
      </c>
      <c r="F360" s="1" t="s">
        <v>800</v>
      </c>
      <c r="G360" s="1">
        <v>7</v>
      </c>
      <c r="H360" s="2" t="s">
        <v>1558</v>
      </c>
      <c r="I360" s="2" t="s">
        <v>40</v>
      </c>
      <c r="J360" s="1">
        <v>100</v>
      </c>
      <c r="K360" s="1">
        <v>1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100</v>
      </c>
      <c r="W360" s="1">
        <v>1</v>
      </c>
      <c r="X360" s="1">
        <v>0</v>
      </c>
      <c r="Y360" s="1">
        <v>0</v>
      </c>
      <c r="Z360" s="1">
        <v>0</v>
      </c>
      <c r="AA360" s="1">
        <f t="shared" si="10"/>
        <v>200</v>
      </c>
      <c r="AB360" s="1">
        <v>520</v>
      </c>
      <c r="AC360" s="1">
        <f t="shared" si="11"/>
        <v>720</v>
      </c>
    </row>
    <row r="361" spans="1:29" x14ac:dyDescent="0.25">
      <c r="A361" s="1">
        <v>354</v>
      </c>
      <c r="B361" s="1" t="s">
        <v>590</v>
      </c>
      <c r="C361" s="2" t="s">
        <v>1561</v>
      </c>
      <c r="D361" s="1" t="s">
        <v>994</v>
      </c>
      <c r="E361" s="1" t="s">
        <v>1562</v>
      </c>
      <c r="F361" s="1" t="s">
        <v>800</v>
      </c>
      <c r="G361" s="1">
        <v>7</v>
      </c>
      <c r="H361" s="2" t="s">
        <v>1558</v>
      </c>
      <c r="I361" s="2" t="s">
        <v>40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f>250/3</f>
        <v>83.333333333333329</v>
      </c>
      <c r="W361" s="1">
        <v>1</v>
      </c>
      <c r="X361" s="1">
        <v>0</v>
      </c>
      <c r="Y361" s="1">
        <v>0</v>
      </c>
      <c r="Z361" s="1">
        <v>0</v>
      </c>
      <c r="AA361" s="1">
        <f t="shared" si="10"/>
        <v>83.333333333333329</v>
      </c>
      <c r="AB361" s="1">
        <v>125</v>
      </c>
      <c r="AC361" s="1">
        <f t="shared" si="11"/>
        <v>208.33333333333331</v>
      </c>
    </row>
    <row r="362" spans="1:29" x14ac:dyDescent="0.25">
      <c r="A362" s="1">
        <v>355</v>
      </c>
      <c r="B362" s="1" t="s">
        <v>508</v>
      </c>
      <c r="C362" s="2" t="s">
        <v>502</v>
      </c>
      <c r="D362" s="1" t="s">
        <v>994</v>
      </c>
      <c r="E362" s="1" t="s">
        <v>1563</v>
      </c>
      <c r="F362" s="1" t="s">
        <v>800</v>
      </c>
      <c r="G362" s="1">
        <v>7</v>
      </c>
      <c r="H362" s="2" t="s">
        <v>1558</v>
      </c>
      <c r="I362" s="2" t="s">
        <v>40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f t="shared" si="10"/>
        <v>0</v>
      </c>
      <c r="AB362" s="1">
        <v>0</v>
      </c>
      <c r="AC362" s="1">
        <f t="shared" si="11"/>
        <v>0</v>
      </c>
    </row>
    <row r="363" spans="1:29" x14ac:dyDescent="0.25">
      <c r="A363" s="1">
        <v>356</v>
      </c>
      <c r="B363" s="1" t="s">
        <v>603</v>
      </c>
      <c r="C363" s="2" t="s">
        <v>892</v>
      </c>
      <c r="D363" s="2" t="s">
        <v>861</v>
      </c>
      <c r="E363" s="1" t="s">
        <v>1564</v>
      </c>
      <c r="F363" s="1" t="s">
        <v>800</v>
      </c>
      <c r="G363" s="1">
        <v>7</v>
      </c>
      <c r="H363" s="2" t="s">
        <v>1558</v>
      </c>
      <c r="I363" s="2" t="s">
        <v>40</v>
      </c>
      <c r="J363" s="1">
        <v>115</v>
      </c>
      <c r="K363" s="1">
        <v>2</v>
      </c>
      <c r="L363" s="1">
        <v>0</v>
      </c>
      <c r="M363" s="1">
        <v>0</v>
      </c>
      <c r="N363" s="1">
        <v>100</v>
      </c>
      <c r="O363" s="1">
        <v>1</v>
      </c>
      <c r="P363" s="1">
        <f>250/3</f>
        <v>83.333333333333329</v>
      </c>
      <c r="Q363" s="1">
        <v>1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f t="shared" si="10"/>
        <v>298.33333333333331</v>
      </c>
      <c r="AB363" s="1">
        <v>100</v>
      </c>
      <c r="AC363" s="1">
        <f t="shared" si="11"/>
        <v>398.33333333333331</v>
      </c>
    </row>
    <row r="364" spans="1:29" x14ac:dyDescent="0.25">
      <c r="A364" s="1">
        <v>357</v>
      </c>
      <c r="B364" s="1" t="s">
        <v>411</v>
      </c>
      <c r="C364" s="2" t="s">
        <v>810</v>
      </c>
      <c r="D364" s="2" t="s">
        <v>1565</v>
      </c>
      <c r="E364" s="1" t="s">
        <v>1566</v>
      </c>
      <c r="F364" s="1" t="s">
        <v>800</v>
      </c>
      <c r="G364" s="1">
        <v>7</v>
      </c>
      <c r="H364" s="2" t="s">
        <v>1558</v>
      </c>
      <c r="I364" s="2" t="s">
        <v>40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f t="shared" si="10"/>
        <v>0</v>
      </c>
      <c r="AB364" s="1">
        <v>0</v>
      </c>
      <c r="AC364" s="1">
        <f t="shared" si="11"/>
        <v>0</v>
      </c>
    </row>
    <row r="365" spans="1:29" x14ac:dyDescent="0.25">
      <c r="A365" s="1">
        <v>358</v>
      </c>
      <c r="B365" s="1" t="s">
        <v>422</v>
      </c>
      <c r="C365" s="2" t="s">
        <v>810</v>
      </c>
      <c r="D365" s="2" t="s">
        <v>904</v>
      </c>
      <c r="E365" s="1" t="s">
        <v>1567</v>
      </c>
      <c r="F365" s="1" t="s">
        <v>800</v>
      </c>
      <c r="G365" s="1">
        <v>7</v>
      </c>
      <c r="H365" s="2" t="s">
        <v>1558</v>
      </c>
      <c r="I365" s="2" t="s">
        <v>40</v>
      </c>
      <c r="J365" s="1">
        <v>100</v>
      </c>
      <c r="K365" s="1">
        <v>1</v>
      </c>
      <c r="L365" s="1">
        <v>0</v>
      </c>
      <c r="M365" s="1">
        <v>0</v>
      </c>
      <c r="N365" s="1">
        <v>0</v>
      </c>
      <c r="O365" s="1">
        <v>0</v>
      </c>
      <c r="P365" s="1">
        <v>83.33</v>
      </c>
      <c r="Q365" s="1">
        <v>1</v>
      </c>
      <c r="R365" s="1">
        <v>0</v>
      </c>
      <c r="S365" s="1">
        <v>0</v>
      </c>
      <c r="T365" s="1">
        <v>0</v>
      </c>
      <c r="U365" s="1">
        <v>0</v>
      </c>
      <c r="V365" s="1">
        <v>400</v>
      </c>
      <c r="W365" s="1">
        <v>3</v>
      </c>
      <c r="X365" s="1">
        <v>0</v>
      </c>
      <c r="Y365" s="1">
        <v>0</v>
      </c>
      <c r="Z365" s="1">
        <v>0</v>
      </c>
      <c r="AA365" s="1">
        <f t="shared" si="10"/>
        <v>583.32999999999993</v>
      </c>
      <c r="AB365" s="1">
        <v>150</v>
      </c>
      <c r="AC365" s="1">
        <f t="shared" si="11"/>
        <v>733.32999999999993</v>
      </c>
    </row>
    <row r="366" spans="1:29" x14ac:dyDescent="0.25">
      <c r="A366" s="1">
        <v>359</v>
      </c>
      <c r="B366" s="1" t="s">
        <v>275</v>
      </c>
      <c r="C366" s="2" t="s">
        <v>1568</v>
      </c>
      <c r="D366" s="2" t="s">
        <v>1556</v>
      </c>
      <c r="E366" s="1" t="s">
        <v>1569</v>
      </c>
      <c r="F366" s="1" t="s">
        <v>800</v>
      </c>
      <c r="G366" s="1">
        <v>7</v>
      </c>
      <c r="H366" s="2" t="s">
        <v>1558</v>
      </c>
      <c r="I366" s="2" t="s">
        <v>40</v>
      </c>
      <c r="J366" s="1">
        <v>0</v>
      </c>
      <c r="K366" s="1">
        <v>0</v>
      </c>
      <c r="L366" s="1">
        <v>50</v>
      </c>
      <c r="M366" s="1">
        <v>2</v>
      </c>
      <c r="N366" s="1">
        <v>0</v>
      </c>
      <c r="O366" s="1">
        <v>0</v>
      </c>
      <c r="P366" s="1">
        <v>83.33</v>
      </c>
      <c r="Q366" s="1">
        <v>1</v>
      </c>
      <c r="R366" s="1">
        <v>0</v>
      </c>
      <c r="S366" s="1">
        <v>0</v>
      </c>
      <c r="T366" s="1">
        <v>0</v>
      </c>
      <c r="U366" s="1">
        <v>0</v>
      </c>
      <c r="V366" s="1">
        <v>241.66</v>
      </c>
      <c r="W366" s="1">
        <v>3</v>
      </c>
      <c r="X366" s="1">
        <v>0</v>
      </c>
      <c r="Y366" s="1">
        <v>0</v>
      </c>
      <c r="Z366" s="1">
        <v>0</v>
      </c>
      <c r="AA366" s="1">
        <f t="shared" si="10"/>
        <v>374.99</v>
      </c>
      <c r="AB366" s="1">
        <v>175</v>
      </c>
      <c r="AC366" s="1">
        <f t="shared" si="11"/>
        <v>549.99</v>
      </c>
    </row>
    <row r="367" spans="1:29" x14ac:dyDescent="0.25">
      <c r="A367" s="1">
        <v>360</v>
      </c>
      <c r="B367" s="1" t="s">
        <v>770</v>
      </c>
      <c r="C367" s="2" t="s">
        <v>1128</v>
      </c>
      <c r="D367" s="2" t="s">
        <v>1064</v>
      </c>
      <c r="E367" s="1" t="s">
        <v>1570</v>
      </c>
      <c r="F367" s="1" t="s">
        <v>800</v>
      </c>
      <c r="G367" s="1">
        <v>7</v>
      </c>
      <c r="H367" s="2" t="s">
        <v>1558</v>
      </c>
      <c r="I367" s="2" t="s">
        <v>40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f t="shared" si="10"/>
        <v>0</v>
      </c>
      <c r="AB367" s="1">
        <v>0</v>
      </c>
      <c r="AC367" s="1">
        <f t="shared" si="11"/>
        <v>0</v>
      </c>
    </row>
    <row r="368" spans="1:29" x14ac:dyDescent="0.25">
      <c r="A368" s="1">
        <v>361</v>
      </c>
      <c r="B368" s="1" t="s">
        <v>466</v>
      </c>
      <c r="C368" s="2" t="s">
        <v>912</v>
      </c>
      <c r="D368" s="1" t="s">
        <v>802</v>
      </c>
      <c r="E368" s="1" t="s">
        <v>1571</v>
      </c>
      <c r="F368" s="1" t="s">
        <v>800</v>
      </c>
      <c r="G368" s="1">
        <v>7</v>
      </c>
      <c r="H368" s="2" t="s">
        <v>1558</v>
      </c>
      <c r="I368" s="2" t="s">
        <v>40</v>
      </c>
      <c r="J368" s="1">
        <v>100</v>
      </c>
      <c r="K368" s="1">
        <v>1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f>50+250</f>
        <v>300</v>
      </c>
      <c r="W368" s="1">
        <v>2</v>
      </c>
      <c r="X368" s="1">
        <v>0</v>
      </c>
      <c r="Y368" s="1">
        <v>0</v>
      </c>
      <c r="Z368" s="1">
        <v>0</v>
      </c>
      <c r="AA368" s="1">
        <f t="shared" si="10"/>
        <v>400</v>
      </c>
      <c r="AB368" s="1">
        <v>115</v>
      </c>
      <c r="AC368" s="1">
        <f t="shared" si="11"/>
        <v>515</v>
      </c>
    </row>
    <row r="369" spans="1:29" x14ac:dyDescent="0.25">
      <c r="A369" s="1">
        <v>362</v>
      </c>
      <c r="B369" s="1" t="s">
        <v>161</v>
      </c>
      <c r="C369" s="2" t="s">
        <v>1496</v>
      </c>
      <c r="D369" s="1" t="s">
        <v>994</v>
      </c>
      <c r="E369" s="1" t="s">
        <v>1572</v>
      </c>
      <c r="F369" s="1" t="s">
        <v>800</v>
      </c>
      <c r="G369" s="1">
        <v>7</v>
      </c>
      <c r="H369" s="2" t="s">
        <v>1573</v>
      </c>
      <c r="I369" s="2" t="s">
        <v>40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f t="shared" si="10"/>
        <v>0</v>
      </c>
      <c r="AB369" s="1">
        <v>0</v>
      </c>
      <c r="AC369" s="1">
        <f t="shared" si="11"/>
        <v>0</v>
      </c>
    </row>
    <row r="370" spans="1:29" x14ac:dyDescent="0.25">
      <c r="A370" s="1">
        <v>363</v>
      </c>
      <c r="B370" s="1" t="s">
        <v>438</v>
      </c>
      <c r="C370" s="2" t="s">
        <v>435</v>
      </c>
      <c r="D370" s="2" t="s">
        <v>1276</v>
      </c>
      <c r="E370" s="1" t="s">
        <v>1574</v>
      </c>
      <c r="F370" s="1" t="s">
        <v>800</v>
      </c>
      <c r="G370" s="1">
        <v>7</v>
      </c>
      <c r="H370" s="2" t="s">
        <v>1573</v>
      </c>
      <c r="I370" s="2" t="s">
        <v>40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50</v>
      </c>
      <c r="W370" s="1">
        <v>1</v>
      </c>
      <c r="X370" s="1">
        <v>0</v>
      </c>
      <c r="Y370" s="1">
        <v>0</v>
      </c>
      <c r="Z370" s="1">
        <v>0</v>
      </c>
      <c r="AA370" s="1">
        <f t="shared" si="10"/>
        <v>50</v>
      </c>
      <c r="AB370" s="1">
        <v>50</v>
      </c>
      <c r="AC370" s="1">
        <f t="shared" si="11"/>
        <v>100</v>
      </c>
    </row>
    <row r="371" spans="1:29" x14ac:dyDescent="0.25">
      <c r="A371" s="1">
        <v>364</v>
      </c>
      <c r="B371" s="1" t="s">
        <v>388</v>
      </c>
      <c r="C371" s="2" t="s">
        <v>1575</v>
      </c>
      <c r="D371" s="2" t="s">
        <v>935</v>
      </c>
      <c r="E371" s="1" t="s">
        <v>1576</v>
      </c>
      <c r="F371" s="1" t="s">
        <v>800</v>
      </c>
      <c r="G371" s="1">
        <v>7</v>
      </c>
      <c r="H371" s="2" t="s">
        <v>1573</v>
      </c>
      <c r="I371" s="2" t="s">
        <v>40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225</v>
      </c>
      <c r="W371" s="1">
        <v>2</v>
      </c>
      <c r="X371" s="1">
        <v>0</v>
      </c>
      <c r="Y371" s="1">
        <v>0</v>
      </c>
      <c r="Z371" s="1">
        <v>0</v>
      </c>
      <c r="AA371" s="1">
        <f t="shared" si="10"/>
        <v>225</v>
      </c>
      <c r="AB371" s="1">
        <v>0</v>
      </c>
      <c r="AC371" s="1">
        <f t="shared" si="11"/>
        <v>225</v>
      </c>
    </row>
    <row r="372" spans="1:29" x14ac:dyDescent="0.25">
      <c r="A372" s="1">
        <v>365</v>
      </c>
      <c r="B372" s="1" t="s">
        <v>358</v>
      </c>
      <c r="C372" s="2" t="s">
        <v>1577</v>
      </c>
      <c r="D372" s="2" t="s">
        <v>1064</v>
      </c>
      <c r="E372" s="1" t="s">
        <v>1578</v>
      </c>
      <c r="F372" s="1" t="s">
        <v>800</v>
      </c>
      <c r="G372" s="1">
        <v>7</v>
      </c>
      <c r="H372" s="2" t="s">
        <v>1573</v>
      </c>
      <c r="I372" s="2" t="s">
        <v>40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f t="shared" si="10"/>
        <v>0</v>
      </c>
      <c r="AB372" s="1">
        <v>0</v>
      </c>
      <c r="AC372" s="1">
        <f t="shared" si="11"/>
        <v>0</v>
      </c>
    </row>
    <row r="373" spans="1:29" x14ac:dyDescent="0.25">
      <c r="A373" s="1">
        <v>366</v>
      </c>
      <c r="B373" s="1" t="s">
        <v>217</v>
      </c>
      <c r="C373" s="2" t="s">
        <v>216</v>
      </c>
      <c r="D373" s="1" t="s">
        <v>1579</v>
      </c>
      <c r="E373" s="1" t="s">
        <v>1580</v>
      </c>
      <c r="F373" s="1" t="s">
        <v>800</v>
      </c>
      <c r="G373" s="1">
        <v>7</v>
      </c>
      <c r="H373" s="2" t="s">
        <v>1573</v>
      </c>
      <c r="I373" s="2" t="s">
        <v>40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350</v>
      </c>
      <c r="W373" s="1">
        <v>2</v>
      </c>
      <c r="X373" s="1">
        <v>0</v>
      </c>
      <c r="Y373" s="1">
        <v>0</v>
      </c>
      <c r="Z373" s="1">
        <v>0</v>
      </c>
      <c r="AA373" s="1">
        <f t="shared" si="10"/>
        <v>350</v>
      </c>
      <c r="AB373" s="1">
        <v>150</v>
      </c>
      <c r="AC373" s="1">
        <f t="shared" si="11"/>
        <v>500</v>
      </c>
    </row>
    <row r="374" spans="1:29" x14ac:dyDescent="0.25">
      <c r="A374" s="1">
        <v>367</v>
      </c>
      <c r="B374" s="1" t="s">
        <v>43</v>
      </c>
      <c r="C374" s="2" t="s">
        <v>1581</v>
      </c>
      <c r="D374" s="2" t="s">
        <v>1582</v>
      </c>
      <c r="E374" s="1" t="s">
        <v>1583</v>
      </c>
      <c r="F374" s="1" t="s">
        <v>800</v>
      </c>
      <c r="G374" s="1">
        <v>7</v>
      </c>
      <c r="H374" s="2" t="s">
        <v>1573</v>
      </c>
      <c r="I374" s="2" t="s">
        <v>40</v>
      </c>
      <c r="J374" s="1">
        <v>0</v>
      </c>
      <c r="K374" s="1">
        <v>0</v>
      </c>
      <c r="L374" s="1">
        <v>0</v>
      </c>
      <c r="M374" s="1">
        <v>0</v>
      </c>
      <c r="N374" s="1">
        <v>50</v>
      </c>
      <c r="O374" s="1">
        <v>2</v>
      </c>
      <c r="P374" s="1">
        <v>83.33</v>
      </c>
      <c r="Q374" s="1">
        <v>1</v>
      </c>
      <c r="R374" s="1">
        <v>0</v>
      </c>
      <c r="S374" s="1">
        <v>0</v>
      </c>
      <c r="T374" s="1">
        <v>0</v>
      </c>
      <c r="U374" s="1">
        <v>0</v>
      </c>
      <c r="V374" s="1">
        <v>83.33</v>
      </c>
      <c r="W374" s="1">
        <v>1</v>
      </c>
      <c r="X374" s="1">
        <v>0</v>
      </c>
      <c r="Y374" s="1">
        <v>0</v>
      </c>
      <c r="Z374" s="1">
        <v>0</v>
      </c>
      <c r="AA374" s="1">
        <f t="shared" si="10"/>
        <v>216.66</v>
      </c>
      <c r="AB374" s="1">
        <v>0</v>
      </c>
      <c r="AC374" s="1">
        <f t="shared" si="11"/>
        <v>216.66</v>
      </c>
    </row>
    <row r="375" spans="1:29" x14ac:dyDescent="0.25">
      <c r="A375" s="1">
        <v>368</v>
      </c>
      <c r="B375" s="1" t="s">
        <v>619</v>
      </c>
      <c r="C375" s="2" t="s">
        <v>617</v>
      </c>
      <c r="D375" s="2" t="s">
        <v>1026</v>
      </c>
      <c r="E375" s="1" t="s">
        <v>1584</v>
      </c>
      <c r="F375" s="1" t="s">
        <v>800</v>
      </c>
      <c r="G375" s="1">
        <v>7</v>
      </c>
      <c r="H375" s="2" t="s">
        <v>1573</v>
      </c>
      <c r="I375" s="2" t="s">
        <v>40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f t="shared" si="10"/>
        <v>0</v>
      </c>
      <c r="AB375" s="1">
        <v>0</v>
      </c>
      <c r="AC375" s="1">
        <f t="shared" si="11"/>
        <v>0</v>
      </c>
    </row>
    <row r="376" spans="1:29" x14ac:dyDescent="0.25">
      <c r="A376" s="1">
        <v>369</v>
      </c>
      <c r="B376" s="1" t="s">
        <v>445</v>
      </c>
      <c r="C376" s="2" t="s">
        <v>442</v>
      </c>
      <c r="D376" s="1" t="s">
        <v>886</v>
      </c>
      <c r="E376" s="1" t="s">
        <v>1585</v>
      </c>
      <c r="F376" s="1" t="s">
        <v>800</v>
      </c>
      <c r="G376" s="1">
        <v>7</v>
      </c>
      <c r="H376" s="2" t="s">
        <v>1573</v>
      </c>
      <c r="I376" s="2" t="s">
        <v>40</v>
      </c>
      <c r="J376" s="1">
        <v>0</v>
      </c>
      <c r="K376" s="1">
        <v>0</v>
      </c>
      <c r="L376" s="1">
        <v>50</v>
      </c>
      <c r="M376" s="1">
        <v>1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f t="shared" si="10"/>
        <v>50</v>
      </c>
      <c r="AB376" s="1">
        <v>50</v>
      </c>
      <c r="AC376" s="1">
        <f t="shared" si="11"/>
        <v>100</v>
      </c>
    </row>
    <row r="377" spans="1:29" x14ac:dyDescent="0.25">
      <c r="A377" s="1">
        <v>370</v>
      </c>
      <c r="B377" s="1" t="s">
        <v>696</v>
      </c>
      <c r="C377" s="2" t="s">
        <v>1544</v>
      </c>
      <c r="D377" s="2" t="s">
        <v>901</v>
      </c>
      <c r="E377" s="1" t="s">
        <v>1586</v>
      </c>
      <c r="F377" s="1" t="s">
        <v>800</v>
      </c>
      <c r="G377" s="1">
        <v>7</v>
      </c>
      <c r="H377" s="2" t="s">
        <v>1573</v>
      </c>
      <c r="I377" s="2" t="s">
        <v>40</v>
      </c>
      <c r="J377" s="1">
        <v>0</v>
      </c>
      <c r="K377" s="1">
        <v>0</v>
      </c>
      <c r="L377" s="1">
        <v>0</v>
      </c>
      <c r="M377" s="1">
        <v>0</v>
      </c>
      <c r="N377" s="1">
        <v>100</v>
      </c>
      <c r="O377" s="1">
        <v>1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50</v>
      </c>
      <c r="W377" s="1">
        <v>1</v>
      </c>
      <c r="X377" s="1">
        <v>0</v>
      </c>
      <c r="Y377" s="1">
        <v>0</v>
      </c>
      <c r="Z377" s="1">
        <v>0</v>
      </c>
      <c r="AA377" s="1">
        <f t="shared" si="10"/>
        <v>150</v>
      </c>
      <c r="AB377" s="1">
        <v>115</v>
      </c>
      <c r="AC377" s="1">
        <f t="shared" si="11"/>
        <v>265</v>
      </c>
    </row>
    <row r="378" spans="1:29" x14ac:dyDescent="0.25">
      <c r="A378" s="1">
        <v>371</v>
      </c>
      <c r="B378" s="1" t="s">
        <v>725</v>
      </c>
      <c r="C378" s="2" t="s">
        <v>1587</v>
      </c>
      <c r="D378" s="1" t="s">
        <v>1364</v>
      </c>
      <c r="E378" s="1" t="s">
        <v>1588</v>
      </c>
      <c r="F378" s="1" t="s">
        <v>800</v>
      </c>
      <c r="G378" s="1">
        <v>7</v>
      </c>
      <c r="H378" s="2" t="s">
        <v>1573</v>
      </c>
      <c r="I378" s="2" t="s">
        <v>40</v>
      </c>
      <c r="J378" s="1">
        <v>115</v>
      </c>
      <c r="K378" s="1">
        <v>2</v>
      </c>
      <c r="L378" s="1">
        <v>50</v>
      </c>
      <c r="M378" s="1">
        <v>1</v>
      </c>
      <c r="N378" s="1">
        <v>0</v>
      </c>
      <c r="O378" s="1">
        <v>0</v>
      </c>
      <c r="P378" s="1">
        <v>83.33</v>
      </c>
      <c r="Q378" s="1">
        <v>1</v>
      </c>
      <c r="R378" s="1">
        <v>0</v>
      </c>
      <c r="S378" s="1">
        <v>0</v>
      </c>
      <c r="T378" s="1">
        <v>0</v>
      </c>
      <c r="U378" s="1">
        <v>0</v>
      </c>
      <c r="V378" s="1">
        <v>300</v>
      </c>
      <c r="W378" s="1">
        <v>2</v>
      </c>
      <c r="X378" s="1">
        <v>0</v>
      </c>
      <c r="Y378" s="1">
        <v>0</v>
      </c>
      <c r="Z378" s="1">
        <v>0</v>
      </c>
      <c r="AA378" s="1">
        <f t="shared" si="10"/>
        <v>548.32999999999993</v>
      </c>
      <c r="AB378" s="1">
        <v>100</v>
      </c>
      <c r="AC378" s="1">
        <f t="shared" si="11"/>
        <v>648.32999999999993</v>
      </c>
    </row>
    <row r="379" spans="1:29" x14ac:dyDescent="0.25">
      <c r="A379" s="1">
        <v>372</v>
      </c>
      <c r="B379" s="1" t="s">
        <v>727</v>
      </c>
      <c r="C379" s="2" t="s">
        <v>1589</v>
      </c>
      <c r="D379" s="1" t="s">
        <v>986</v>
      </c>
      <c r="E379" s="1" t="s">
        <v>1590</v>
      </c>
      <c r="F379" s="1" t="s">
        <v>800</v>
      </c>
      <c r="G379" s="1">
        <v>7</v>
      </c>
      <c r="H379" s="2" t="s">
        <v>1573</v>
      </c>
      <c r="I379" s="2" t="s">
        <v>40</v>
      </c>
      <c r="J379" s="1">
        <v>100</v>
      </c>
      <c r="K379" s="1">
        <v>1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f t="shared" si="10"/>
        <v>100</v>
      </c>
      <c r="AB379" s="1">
        <v>0</v>
      </c>
      <c r="AC379" s="1">
        <f t="shared" si="11"/>
        <v>100</v>
      </c>
    </row>
    <row r="380" spans="1:29" x14ac:dyDescent="0.25">
      <c r="A380" s="1">
        <v>373</v>
      </c>
      <c r="B380" s="1" t="s">
        <v>703</v>
      </c>
      <c r="C380" s="2" t="s">
        <v>797</v>
      </c>
      <c r="D380" s="2" t="s">
        <v>849</v>
      </c>
      <c r="E380" s="1" t="s">
        <v>1591</v>
      </c>
      <c r="F380" s="1" t="s">
        <v>800</v>
      </c>
      <c r="G380" s="1">
        <v>7</v>
      </c>
      <c r="H380" s="2" t="s">
        <v>1573</v>
      </c>
      <c r="I380" s="2" t="s">
        <v>40</v>
      </c>
      <c r="J380" s="1">
        <v>0</v>
      </c>
      <c r="K380" s="1">
        <v>0</v>
      </c>
      <c r="L380" s="1">
        <v>50</v>
      </c>
      <c r="M380" s="1">
        <v>1</v>
      </c>
      <c r="N380" s="1">
        <v>0</v>
      </c>
      <c r="O380" s="1">
        <v>0</v>
      </c>
      <c r="P380" s="1">
        <v>83.33</v>
      </c>
      <c r="Q380" s="1">
        <v>1</v>
      </c>
      <c r="R380" s="1">
        <v>0</v>
      </c>
      <c r="S380" s="1">
        <v>0</v>
      </c>
      <c r="T380" s="1">
        <v>0</v>
      </c>
      <c r="U380" s="1">
        <v>0</v>
      </c>
      <c r="V380" s="1">
        <v>208.33</v>
      </c>
      <c r="W380" s="1">
        <v>2</v>
      </c>
      <c r="X380" s="1">
        <v>0</v>
      </c>
      <c r="Y380" s="1">
        <v>0</v>
      </c>
      <c r="Z380" s="1">
        <v>0</v>
      </c>
      <c r="AA380" s="1">
        <f t="shared" si="10"/>
        <v>341.66</v>
      </c>
      <c r="AB380" s="1">
        <v>50</v>
      </c>
      <c r="AC380" s="1">
        <f t="shared" si="11"/>
        <v>391.66</v>
      </c>
    </row>
    <row r="381" spans="1:29" x14ac:dyDescent="0.25">
      <c r="A381" s="1">
        <v>374</v>
      </c>
      <c r="B381" s="1" t="s">
        <v>499</v>
      </c>
      <c r="C381" s="2" t="s">
        <v>489</v>
      </c>
      <c r="D381" s="2" t="s">
        <v>916</v>
      </c>
      <c r="E381" s="1" t="s">
        <v>1592</v>
      </c>
      <c r="F381" s="1" t="s">
        <v>800</v>
      </c>
      <c r="G381" s="1">
        <v>7</v>
      </c>
      <c r="H381" s="2" t="s">
        <v>1573</v>
      </c>
      <c r="I381" s="2" t="s">
        <v>40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50</v>
      </c>
      <c r="W381" s="1">
        <v>1</v>
      </c>
      <c r="X381" s="1">
        <v>30</v>
      </c>
      <c r="Y381" s="1">
        <v>0</v>
      </c>
      <c r="Z381" s="1">
        <v>0</v>
      </c>
      <c r="AA381" s="1">
        <f t="shared" si="10"/>
        <v>80</v>
      </c>
      <c r="AB381" s="1">
        <v>200</v>
      </c>
      <c r="AC381" s="1">
        <f t="shared" si="11"/>
        <v>280</v>
      </c>
    </row>
    <row r="382" spans="1:29" x14ac:dyDescent="0.25">
      <c r="A382" s="1">
        <v>375</v>
      </c>
      <c r="B382" s="1" t="s">
        <v>340</v>
      </c>
      <c r="C382" s="2" t="s">
        <v>1593</v>
      </c>
      <c r="D382" s="2" t="s">
        <v>1401</v>
      </c>
      <c r="E382" s="1" t="s">
        <v>1594</v>
      </c>
      <c r="F382" s="1" t="s">
        <v>800</v>
      </c>
      <c r="G382" s="1">
        <v>7</v>
      </c>
      <c r="H382" s="2" t="s">
        <v>1595</v>
      </c>
      <c r="I382" s="2" t="s">
        <v>40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125</v>
      </c>
      <c r="Q382" s="1">
        <v>1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f t="shared" si="10"/>
        <v>125</v>
      </c>
      <c r="AB382" s="1">
        <v>0</v>
      </c>
      <c r="AC382" s="1">
        <f t="shared" si="11"/>
        <v>125</v>
      </c>
    </row>
    <row r="383" spans="1:29" x14ac:dyDescent="0.25">
      <c r="A383" s="1">
        <v>376</v>
      </c>
      <c r="B383" s="1" t="s">
        <v>702</v>
      </c>
      <c r="C383" s="2" t="s">
        <v>1596</v>
      </c>
      <c r="D383" s="2" t="s">
        <v>908</v>
      </c>
      <c r="E383" s="1" t="s">
        <v>1597</v>
      </c>
      <c r="F383" s="1" t="s">
        <v>800</v>
      </c>
      <c r="G383" s="1">
        <v>7</v>
      </c>
      <c r="H383" s="2" t="s">
        <v>1595</v>
      </c>
      <c r="I383" s="2" t="s">
        <v>40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250</v>
      </c>
      <c r="W383" s="1">
        <v>1</v>
      </c>
      <c r="X383" s="1">
        <v>0</v>
      </c>
      <c r="Y383" s="1">
        <v>0</v>
      </c>
      <c r="Z383" s="1">
        <v>0</v>
      </c>
      <c r="AA383" s="1">
        <f t="shared" si="10"/>
        <v>250</v>
      </c>
      <c r="AB383" s="1">
        <v>850</v>
      </c>
      <c r="AC383" s="1">
        <f t="shared" si="11"/>
        <v>1100</v>
      </c>
    </row>
    <row r="384" spans="1:29" x14ac:dyDescent="0.25">
      <c r="A384" s="1">
        <v>377</v>
      </c>
      <c r="B384" s="1" t="s">
        <v>84</v>
      </c>
      <c r="C384" s="2" t="s">
        <v>1598</v>
      </c>
      <c r="D384" s="2" t="s">
        <v>1177</v>
      </c>
      <c r="E384" s="1" t="s">
        <v>1599</v>
      </c>
      <c r="F384" s="1" t="s">
        <v>800</v>
      </c>
      <c r="G384" s="1">
        <v>7</v>
      </c>
      <c r="H384" s="2" t="s">
        <v>1595</v>
      </c>
      <c r="I384" s="2" t="s">
        <v>40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125</v>
      </c>
      <c r="Q384" s="1">
        <v>1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f t="shared" si="10"/>
        <v>125</v>
      </c>
      <c r="AB384" s="1">
        <v>500</v>
      </c>
      <c r="AC384" s="1">
        <f t="shared" si="11"/>
        <v>625</v>
      </c>
    </row>
    <row r="385" spans="1:29" x14ac:dyDescent="0.25">
      <c r="A385" s="1">
        <v>378</v>
      </c>
      <c r="B385" s="1" t="s">
        <v>255</v>
      </c>
      <c r="C385" s="2" t="s">
        <v>1600</v>
      </c>
      <c r="D385" s="2" t="s">
        <v>920</v>
      </c>
      <c r="E385" s="1" t="s">
        <v>1601</v>
      </c>
      <c r="F385" s="1" t="s">
        <v>800</v>
      </c>
      <c r="G385" s="1">
        <v>7</v>
      </c>
      <c r="H385" s="2" t="s">
        <v>1595</v>
      </c>
      <c r="I385" s="2" t="s">
        <v>40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f t="shared" si="10"/>
        <v>0</v>
      </c>
      <c r="AB385" s="1">
        <v>0</v>
      </c>
      <c r="AC385" s="1">
        <f t="shared" si="11"/>
        <v>0</v>
      </c>
    </row>
    <row r="386" spans="1:29" x14ac:dyDescent="0.25">
      <c r="A386" s="1">
        <v>379</v>
      </c>
      <c r="B386" s="1" t="s">
        <v>106</v>
      </c>
      <c r="C386" s="2" t="s">
        <v>1602</v>
      </c>
      <c r="D386" s="2" t="s">
        <v>1263</v>
      </c>
      <c r="E386" s="1" t="s">
        <v>1603</v>
      </c>
      <c r="F386" s="1" t="s">
        <v>800</v>
      </c>
      <c r="G386" s="1">
        <v>7</v>
      </c>
      <c r="H386" s="2" t="s">
        <v>1595</v>
      </c>
      <c r="I386" s="2" t="s">
        <v>40</v>
      </c>
      <c r="J386" s="1">
        <v>15</v>
      </c>
      <c r="K386" s="1">
        <v>1</v>
      </c>
      <c r="L386" s="1">
        <v>50</v>
      </c>
      <c r="M386" s="1">
        <v>1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f t="shared" si="10"/>
        <v>65</v>
      </c>
      <c r="AB386" s="1">
        <v>0</v>
      </c>
      <c r="AC386" s="1">
        <f t="shared" si="11"/>
        <v>65</v>
      </c>
    </row>
    <row r="387" spans="1:29" x14ac:dyDescent="0.25">
      <c r="A387" s="1">
        <v>380</v>
      </c>
      <c r="B387" s="1" t="s">
        <v>716</v>
      </c>
      <c r="C387" s="2" t="s">
        <v>1604</v>
      </c>
      <c r="D387" s="2" t="s">
        <v>1556</v>
      </c>
      <c r="E387" s="1" t="s">
        <v>1605</v>
      </c>
      <c r="F387" s="1" t="s">
        <v>800</v>
      </c>
      <c r="G387" s="1">
        <v>7</v>
      </c>
      <c r="H387" s="2" t="s">
        <v>1595</v>
      </c>
      <c r="I387" s="2" t="s">
        <v>40</v>
      </c>
      <c r="J387" s="1">
        <v>100</v>
      </c>
      <c r="K387" s="1">
        <v>1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f t="shared" si="10"/>
        <v>100</v>
      </c>
      <c r="AB387" s="1">
        <v>250</v>
      </c>
      <c r="AC387" s="1">
        <f t="shared" si="11"/>
        <v>350</v>
      </c>
    </row>
    <row r="388" spans="1:29" x14ac:dyDescent="0.25">
      <c r="A388" s="1">
        <v>381</v>
      </c>
      <c r="B388" s="1" t="s">
        <v>197</v>
      </c>
      <c r="C388" s="2" t="s">
        <v>1606</v>
      </c>
      <c r="D388" s="2" t="s">
        <v>837</v>
      </c>
      <c r="E388" s="1" t="s">
        <v>1607</v>
      </c>
      <c r="F388" s="1" t="s">
        <v>800</v>
      </c>
      <c r="G388" s="1">
        <v>8</v>
      </c>
      <c r="H388" s="2" t="s">
        <v>1608</v>
      </c>
      <c r="I388" s="2" t="s">
        <v>1609</v>
      </c>
      <c r="J388" s="1">
        <v>0</v>
      </c>
      <c r="K388" s="1">
        <v>0</v>
      </c>
      <c r="L388" s="1">
        <v>0</v>
      </c>
      <c r="M388" s="1">
        <v>0</v>
      </c>
      <c r="N388" s="1">
        <v>175</v>
      </c>
      <c r="O388" s="1">
        <v>3</v>
      </c>
      <c r="P388" s="1">
        <v>83.33</v>
      </c>
      <c r="Q388" s="1">
        <v>1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f t="shared" si="10"/>
        <v>258.33</v>
      </c>
      <c r="AB388" s="1">
        <v>125</v>
      </c>
      <c r="AC388" s="1">
        <f t="shared" si="11"/>
        <v>383.33</v>
      </c>
    </row>
    <row r="389" spans="1:29" x14ac:dyDescent="0.25">
      <c r="A389" s="1">
        <v>382</v>
      </c>
      <c r="B389" s="1" t="s">
        <v>439</v>
      </c>
      <c r="C389" s="2" t="s">
        <v>1610</v>
      </c>
      <c r="D389" s="2" t="s">
        <v>1006</v>
      </c>
      <c r="E389" s="1" t="s">
        <v>1611</v>
      </c>
      <c r="F389" s="1" t="s">
        <v>800</v>
      </c>
      <c r="G389" s="1">
        <v>8</v>
      </c>
      <c r="H389" s="2" t="s">
        <v>1608</v>
      </c>
      <c r="I389" s="2" t="s">
        <v>1609</v>
      </c>
      <c r="J389" s="1">
        <v>0</v>
      </c>
      <c r="K389" s="1">
        <v>0</v>
      </c>
      <c r="L389" s="1">
        <v>0</v>
      </c>
      <c r="M389" s="1">
        <v>0</v>
      </c>
      <c r="N389" s="1">
        <v>75</v>
      </c>
      <c r="O389" s="1">
        <v>1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f t="shared" si="10"/>
        <v>75</v>
      </c>
      <c r="AB389" s="1">
        <v>300</v>
      </c>
      <c r="AC389" s="1">
        <f t="shared" si="11"/>
        <v>375</v>
      </c>
    </row>
    <row r="390" spans="1:29" x14ac:dyDescent="0.25">
      <c r="A390" s="1">
        <v>383</v>
      </c>
      <c r="B390" s="1" t="s">
        <v>321</v>
      </c>
      <c r="C390" s="2" t="s">
        <v>1046</v>
      </c>
      <c r="D390" s="1" t="s">
        <v>886</v>
      </c>
      <c r="E390" s="1" t="s">
        <v>1612</v>
      </c>
      <c r="F390" s="1" t="s">
        <v>792</v>
      </c>
      <c r="G390" s="1">
        <v>8</v>
      </c>
      <c r="H390" s="2" t="s">
        <v>1608</v>
      </c>
      <c r="I390" s="2" t="s">
        <v>1609</v>
      </c>
      <c r="J390" s="1">
        <v>150</v>
      </c>
      <c r="K390" s="1">
        <v>1</v>
      </c>
      <c r="L390" s="1">
        <v>0</v>
      </c>
      <c r="M390" s="1">
        <v>0</v>
      </c>
      <c r="N390" s="1">
        <v>40.625</v>
      </c>
      <c r="O390" s="1">
        <v>1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f t="shared" ref="AA390:AA453" si="12">Z390+Y390+X390+V390+S390+P390+N390+L390+J390</f>
        <v>190.625</v>
      </c>
      <c r="AB390" s="1">
        <v>1166.6599999999999</v>
      </c>
      <c r="AC390" s="1">
        <f t="shared" si="11"/>
        <v>1357.2849999999999</v>
      </c>
    </row>
    <row r="391" spans="1:29" x14ac:dyDescent="0.25">
      <c r="A391" s="1">
        <v>384</v>
      </c>
      <c r="B391" s="1" t="s">
        <v>176</v>
      </c>
      <c r="C391" s="2" t="s">
        <v>1613</v>
      </c>
      <c r="D391" s="2" t="s">
        <v>837</v>
      </c>
      <c r="E391" s="1" t="s">
        <v>1614</v>
      </c>
      <c r="F391" s="1" t="s">
        <v>792</v>
      </c>
      <c r="G391" s="1">
        <v>8</v>
      </c>
      <c r="H391" s="2" t="s">
        <v>1608</v>
      </c>
      <c r="I391" s="2" t="s">
        <v>1609</v>
      </c>
      <c r="J391" s="1">
        <v>150</v>
      </c>
      <c r="K391" s="1">
        <v>1</v>
      </c>
      <c r="L391" s="1">
        <v>0</v>
      </c>
      <c r="M391" s="1">
        <v>0</v>
      </c>
      <c r="N391" s="1">
        <v>50</v>
      </c>
      <c r="O391" s="1">
        <v>1</v>
      </c>
      <c r="P391" s="1">
        <v>83.33</v>
      </c>
      <c r="Q391" s="1">
        <v>1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f t="shared" si="12"/>
        <v>283.33</v>
      </c>
      <c r="AB391" s="1">
        <v>227.78</v>
      </c>
      <c r="AC391" s="1">
        <f t="shared" si="11"/>
        <v>511.11</v>
      </c>
    </row>
    <row r="392" spans="1:29" x14ac:dyDescent="0.25">
      <c r="A392" s="1">
        <v>385</v>
      </c>
      <c r="B392" s="1" t="s">
        <v>550</v>
      </c>
      <c r="C392" s="2" t="s">
        <v>819</v>
      </c>
      <c r="D392" s="2" t="s">
        <v>1476</v>
      </c>
      <c r="E392" s="1" t="s">
        <v>1615</v>
      </c>
      <c r="F392" s="1" t="s">
        <v>792</v>
      </c>
      <c r="G392" s="1">
        <v>8</v>
      </c>
      <c r="H392" s="2" t="s">
        <v>1608</v>
      </c>
      <c r="I392" s="2" t="s">
        <v>1609</v>
      </c>
      <c r="J392" s="1">
        <v>0</v>
      </c>
      <c r="K392" s="1">
        <v>0</v>
      </c>
      <c r="L392" s="1">
        <v>0</v>
      </c>
      <c r="M392" s="1">
        <v>0</v>
      </c>
      <c r="N392" s="1">
        <v>50</v>
      </c>
      <c r="O392" s="1">
        <v>1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f t="shared" si="12"/>
        <v>50</v>
      </c>
      <c r="AB392" s="1">
        <v>75</v>
      </c>
      <c r="AC392" s="1">
        <f t="shared" si="11"/>
        <v>125</v>
      </c>
    </row>
    <row r="393" spans="1:29" x14ac:dyDescent="0.25">
      <c r="A393" s="1">
        <v>386</v>
      </c>
      <c r="B393" s="1" t="s">
        <v>766</v>
      </c>
      <c r="C393" s="2" t="s">
        <v>1128</v>
      </c>
      <c r="D393" s="2" t="s">
        <v>866</v>
      </c>
      <c r="E393" s="1" t="s">
        <v>1616</v>
      </c>
      <c r="F393" s="1" t="s">
        <v>800</v>
      </c>
      <c r="G393" s="1">
        <v>8</v>
      </c>
      <c r="H393" s="2" t="s">
        <v>1608</v>
      </c>
      <c r="I393" s="2" t="s">
        <v>1609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f t="shared" si="12"/>
        <v>0</v>
      </c>
      <c r="AB393" s="1">
        <v>0</v>
      </c>
      <c r="AC393" s="1">
        <f t="shared" ref="AC393:AC456" si="13">AA393+AB393</f>
        <v>0</v>
      </c>
    </row>
    <row r="394" spans="1:29" x14ac:dyDescent="0.25">
      <c r="A394" s="1">
        <v>387</v>
      </c>
      <c r="B394" s="1" t="s">
        <v>700</v>
      </c>
      <c r="C394" s="2" t="s">
        <v>797</v>
      </c>
      <c r="D394" s="2" t="s">
        <v>1074</v>
      </c>
      <c r="E394" s="1" t="s">
        <v>1617</v>
      </c>
      <c r="F394" s="1" t="s">
        <v>800</v>
      </c>
      <c r="G394" s="1">
        <v>8</v>
      </c>
      <c r="H394" s="2" t="s">
        <v>1618</v>
      </c>
      <c r="I394" s="2" t="s">
        <v>1609</v>
      </c>
      <c r="J394" s="1">
        <f>150+150+100</f>
        <v>400</v>
      </c>
      <c r="K394" s="1">
        <v>1</v>
      </c>
      <c r="L394" s="1">
        <v>0</v>
      </c>
      <c r="M394" s="1">
        <v>0</v>
      </c>
      <c r="N394" s="1">
        <v>0</v>
      </c>
      <c r="O394" s="1">
        <v>0</v>
      </c>
      <c r="P394" s="1">
        <v>329.17</v>
      </c>
      <c r="Q394" s="1">
        <v>4</v>
      </c>
      <c r="R394" s="1">
        <v>0</v>
      </c>
      <c r="S394" s="1">
        <v>60</v>
      </c>
      <c r="T394" s="1">
        <v>1</v>
      </c>
      <c r="U394" s="1">
        <v>0</v>
      </c>
      <c r="V394" s="1">
        <f>100+210+250/7+210/5+210/5+210/5+210/7+210/7+210/3+210/4</f>
        <v>654.21428571428578</v>
      </c>
      <c r="W394" s="1">
        <v>10</v>
      </c>
      <c r="X394" s="1">
        <v>0</v>
      </c>
      <c r="Y394" s="1">
        <v>0</v>
      </c>
      <c r="Z394" s="1">
        <v>0</v>
      </c>
      <c r="AA394" s="1">
        <f t="shared" si="12"/>
        <v>1443.3842857142859</v>
      </c>
      <c r="AB394" s="1">
        <v>325</v>
      </c>
      <c r="AC394" s="1">
        <f t="shared" si="13"/>
        <v>1768.3842857142859</v>
      </c>
    </row>
    <row r="395" spans="1:29" x14ac:dyDescent="0.25">
      <c r="A395" s="1">
        <v>388</v>
      </c>
      <c r="B395" s="1" t="s">
        <v>159</v>
      </c>
      <c r="C395" s="1" t="s">
        <v>1619</v>
      </c>
      <c r="D395" s="1" t="s">
        <v>1620</v>
      </c>
      <c r="E395" s="1" t="s">
        <v>1621</v>
      </c>
      <c r="F395" s="1" t="s">
        <v>792</v>
      </c>
      <c r="G395" s="1">
        <v>8</v>
      </c>
      <c r="H395" s="2" t="s">
        <v>1618</v>
      </c>
      <c r="I395" s="2" t="s">
        <v>1609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f t="shared" si="12"/>
        <v>0</v>
      </c>
      <c r="AB395" s="1">
        <v>0</v>
      </c>
      <c r="AC395" s="1">
        <f t="shared" si="13"/>
        <v>0</v>
      </c>
    </row>
    <row r="396" spans="1:29" x14ac:dyDescent="0.25">
      <c r="A396" s="1">
        <v>389</v>
      </c>
      <c r="B396" s="1" t="s">
        <v>308</v>
      </c>
      <c r="C396" s="2" t="s">
        <v>825</v>
      </c>
      <c r="D396" s="1" t="s">
        <v>1622</v>
      </c>
      <c r="E396" s="1" t="s">
        <v>1599</v>
      </c>
      <c r="F396" s="1" t="s">
        <v>792</v>
      </c>
      <c r="G396" s="1">
        <v>8</v>
      </c>
      <c r="H396" s="2" t="s">
        <v>1618</v>
      </c>
      <c r="I396" s="2" t="s">
        <v>1609</v>
      </c>
      <c r="J396" s="1">
        <v>200</v>
      </c>
      <c r="K396" s="1">
        <v>1</v>
      </c>
      <c r="L396" s="1">
        <v>0</v>
      </c>
      <c r="M396" s="1">
        <v>0</v>
      </c>
      <c r="N396" s="1">
        <v>0</v>
      </c>
      <c r="O396" s="1">
        <v>0</v>
      </c>
      <c r="P396" s="1">
        <v>125</v>
      </c>
      <c r="Q396" s="1">
        <v>2</v>
      </c>
      <c r="R396" s="1">
        <v>1</v>
      </c>
      <c r="S396" s="1">
        <v>166.66666666666666</v>
      </c>
      <c r="T396" s="1">
        <v>1</v>
      </c>
      <c r="U396" s="1">
        <v>0</v>
      </c>
      <c r="V396" s="1">
        <v>150</v>
      </c>
      <c r="W396" s="1">
        <v>1</v>
      </c>
      <c r="X396" s="1">
        <v>30</v>
      </c>
      <c r="Y396" s="1">
        <v>0</v>
      </c>
      <c r="Z396" s="1">
        <v>0</v>
      </c>
      <c r="AA396" s="1">
        <f t="shared" si="12"/>
        <v>671.66666666666663</v>
      </c>
      <c r="AB396" s="1">
        <v>329.16999999999996</v>
      </c>
      <c r="AC396" s="1">
        <f t="shared" si="13"/>
        <v>1000.8366666666666</v>
      </c>
    </row>
    <row r="397" spans="1:29" x14ac:dyDescent="0.25">
      <c r="A397" s="1">
        <v>390</v>
      </c>
      <c r="B397" s="1" t="s">
        <v>718</v>
      </c>
      <c r="C397" s="2" t="s">
        <v>900</v>
      </c>
      <c r="D397" s="2" t="s">
        <v>866</v>
      </c>
      <c r="E397" s="1" t="s">
        <v>1623</v>
      </c>
      <c r="F397" s="1" t="s">
        <v>800</v>
      </c>
      <c r="G397" s="1">
        <v>8</v>
      </c>
      <c r="H397" s="2" t="s">
        <v>1618</v>
      </c>
      <c r="I397" s="2" t="s">
        <v>1609</v>
      </c>
      <c r="J397" s="1">
        <f>100+250</f>
        <v>350</v>
      </c>
      <c r="K397" s="1">
        <v>1</v>
      </c>
      <c r="L397" s="1">
        <v>0</v>
      </c>
      <c r="M397" s="1">
        <v>0</v>
      </c>
      <c r="N397" s="1">
        <v>40.625</v>
      </c>
      <c r="O397" s="1">
        <v>1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40</v>
      </c>
      <c r="Z397" s="1">
        <v>0</v>
      </c>
      <c r="AA397" s="1">
        <f t="shared" si="12"/>
        <v>430.625</v>
      </c>
      <c r="AB397" s="1">
        <v>50</v>
      </c>
      <c r="AC397" s="1">
        <f t="shared" si="13"/>
        <v>480.625</v>
      </c>
    </row>
    <row r="398" spans="1:29" x14ac:dyDescent="0.25">
      <c r="A398" s="1">
        <v>391</v>
      </c>
      <c r="B398" s="1" t="s">
        <v>762</v>
      </c>
      <c r="C398" s="2" t="s">
        <v>976</v>
      </c>
      <c r="D398" s="2" t="s">
        <v>1064</v>
      </c>
      <c r="E398" s="1" t="s">
        <v>1624</v>
      </c>
      <c r="F398" s="1" t="s">
        <v>800</v>
      </c>
      <c r="G398" s="1">
        <v>8</v>
      </c>
      <c r="H398" s="2" t="s">
        <v>1618</v>
      </c>
      <c r="I398" s="2" t="s">
        <v>1609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f t="shared" si="12"/>
        <v>0</v>
      </c>
      <c r="AB398" s="1">
        <v>0</v>
      </c>
      <c r="AC398" s="1">
        <f t="shared" si="13"/>
        <v>0</v>
      </c>
    </row>
    <row r="399" spans="1:29" x14ac:dyDescent="0.25">
      <c r="A399" s="1">
        <v>392</v>
      </c>
      <c r="B399" s="1" t="s">
        <v>101</v>
      </c>
      <c r="C399" s="2" t="s">
        <v>1092</v>
      </c>
      <c r="D399" s="2" t="s">
        <v>920</v>
      </c>
      <c r="E399" s="1" t="s">
        <v>1625</v>
      </c>
      <c r="F399" s="1" t="s">
        <v>800</v>
      </c>
      <c r="G399" s="1">
        <v>8</v>
      </c>
      <c r="H399" s="2" t="s">
        <v>1618</v>
      </c>
      <c r="I399" s="2" t="s">
        <v>1609</v>
      </c>
      <c r="J399" s="1">
        <v>0</v>
      </c>
      <c r="K399" s="1">
        <v>0</v>
      </c>
      <c r="L399" s="1">
        <v>0</v>
      </c>
      <c r="M399" s="1">
        <v>0</v>
      </c>
      <c r="N399" s="1">
        <v>80</v>
      </c>
      <c r="O399" s="1">
        <v>2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f>210/5+210/5</f>
        <v>84</v>
      </c>
      <c r="W399" s="1">
        <v>2</v>
      </c>
      <c r="X399" s="1">
        <v>0</v>
      </c>
      <c r="Y399" s="1">
        <v>0</v>
      </c>
      <c r="Z399" s="1">
        <v>0</v>
      </c>
      <c r="AA399" s="1">
        <v>160</v>
      </c>
      <c r="AB399" s="1">
        <v>315</v>
      </c>
      <c r="AC399" s="1">
        <f t="shared" si="13"/>
        <v>475</v>
      </c>
    </row>
    <row r="400" spans="1:29" x14ac:dyDescent="0.25">
      <c r="A400" s="1">
        <v>393</v>
      </c>
      <c r="B400" s="1" t="s">
        <v>476</v>
      </c>
      <c r="C400" s="2" t="s">
        <v>810</v>
      </c>
      <c r="D400" s="2" t="s">
        <v>1626</v>
      </c>
      <c r="E400" s="1" t="s">
        <v>1627</v>
      </c>
      <c r="F400" s="1" t="s">
        <v>800</v>
      </c>
      <c r="G400" s="1">
        <v>8</v>
      </c>
      <c r="H400" s="2" t="s">
        <v>1618</v>
      </c>
      <c r="I400" s="2" t="s">
        <v>1609</v>
      </c>
      <c r="J400" s="1">
        <v>0</v>
      </c>
      <c r="K400" s="1">
        <v>0</v>
      </c>
      <c r="L400" s="1">
        <v>0</v>
      </c>
      <c r="M400" s="1">
        <v>0</v>
      </c>
      <c r="N400" s="1">
        <f>40+25</f>
        <v>65</v>
      </c>
      <c r="O400" s="1">
        <v>2</v>
      </c>
      <c r="P400" s="1">
        <v>166.67</v>
      </c>
      <c r="Q400" s="1">
        <v>2</v>
      </c>
      <c r="R400" s="1">
        <v>0</v>
      </c>
      <c r="S400" s="1">
        <v>0</v>
      </c>
      <c r="T400" s="1">
        <v>0</v>
      </c>
      <c r="U400" s="1">
        <v>0</v>
      </c>
      <c r="V400" s="1">
        <f>210/5+210/5+210/5+210/7+210/7</f>
        <v>186</v>
      </c>
      <c r="W400" s="1">
        <v>5</v>
      </c>
      <c r="X400" s="1">
        <v>0</v>
      </c>
      <c r="Y400" s="1">
        <v>0</v>
      </c>
      <c r="Z400" s="1">
        <v>0</v>
      </c>
      <c r="AA400" s="1">
        <f t="shared" si="12"/>
        <v>417.66999999999996</v>
      </c>
      <c r="AB400" s="1">
        <v>110</v>
      </c>
      <c r="AC400" s="1">
        <f t="shared" si="13"/>
        <v>527.66999999999996</v>
      </c>
    </row>
    <row r="401" spans="1:29" x14ac:dyDescent="0.25">
      <c r="A401" s="1">
        <v>394</v>
      </c>
      <c r="B401" s="1" t="s">
        <v>772</v>
      </c>
      <c r="C401" s="2" t="s">
        <v>1628</v>
      </c>
      <c r="D401" s="1" t="s">
        <v>883</v>
      </c>
      <c r="E401" s="1" t="s">
        <v>1629</v>
      </c>
      <c r="F401" s="1" t="s">
        <v>800</v>
      </c>
      <c r="G401" s="1">
        <v>8</v>
      </c>
      <c r="H401" s="2" t="s">
        <v>1630</v>
      </c>
      <c r="I401" s="2" t="s">
        <v>1609</v>
      </c>
      <c r="J401" s="1">
        <v>0</v>
      </c>
      <c r="K401" s="1">
        <v>0</v>
      </c>
      <c r="L401" s="1">
        <v>0</v>
      </c>
      <c r="M401" s="1">
        <v>0</v>
      </c>
      <c r="N401" s="1">
        <v>40</v>
      </c>
      <c r="O401" s="1">
        <v>1</v>
      </c>
      <c r="P401" s="1">
        <v>0</v>
      </c>
      <c r="Q401" s="1">
        <v>0</v>
      </c>
      <c r="R401" s="1">
        <v>0</v>
      </c>
      <c r="S401" s="1">
        <v>60</v>
      </c>
      <c r="T401" s="1">
        <v>1</v>
      </c>
      <c r="U401" s="1">
        <v>0</v>
      </c>
      <c r="V401" s="1">
        <f>210+250</f>
        <v>460</v>
      </c>
      <c r="W401" s="1">
        <v>2</v>
      </c>
      <c r="X401" s="1">
        <v>0</v>
      </c>
      <c r="Y401" s="1">
        <v>0</v>
      </c>
      <c r="Z401" s="1">
        <v>0</v>
      </c>
      <c r="AA401" s="1">
        <f t="shared" si="12"/>
        <v>560</v>
      </c>
      <c r="AB401" s="1">
        <v>115</v>
      </c>
      <c r="AC401" s="1">
        <f t="shared" si="13"/>
        <v>675</v>
      </c>
    </row>
    <row r="402" spans="1:29" x14ac:dyDescent="0.25">
      <c r="A402" s="1">
        <v>395</v>
      </c>
      <c r="B402" s="1" t="s">
        <v>496</v>
      </c>
      <c r="C402" s="2" t="s">
        <v>489</v>
      </c>
      <c r="D402" s="1" t="s">
        <v>1421</v>
      </c>
      <c r="E402" s="1" t="s">
        <v>1631</v>
      </c>
      <c r="F402" s="1" t="s">
        <v>800</v>
      </c>
      <c r="G402" s="1">
        <v>8</v>
      </c>
      <c r="H402" s="2" t="s">
        <v>1630</v>
      </c>
      <c r="I402" s="2" t="s">
        <v>1609</v>
      </c>
      <c r="J402" s="1">
        <v>100</v>
      </c>
      <c r="K402" s="1">
        <v>1</v>
      </c>
      <c r="L402" s="1">
        <v>50</v>
      </c>
      <c r="M402" s="1">
        <v>1</v>
      </c>
      <c r="N402" s="1">
        <v>40</v>
      </c>
      <c r="O402" s="1">
        <v>1</v>
      </c>
      <c r="P402" s="1">
        <v>0</v>
      </c>
      <c r="Q402" s="1">
        <v>0</v>
      </c>
      <c r="R402" s="1">
        <v>0</v>
      </c>
      <c r="S402" s="1">
        <v>60</v>
      </c>
      <c r="T402" s="1">
        <v>1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f t="shared" si="12"/>
        <v>250</v>
      </c>
      <c r="AB402" s="1">
        <v>125</v>
      </c>
      <c r="AC402" s="1">
        <f t="shared" si="13"/>
        <v>375</v>
      </c>
    </row>
    <row r="403" spans="1:29" x14ac:dyDescent="0.25">
      <c r="A403" s="1">
        <v>396</v>
      </c>
      <c r="B403" s="1" t="s">
        <v>530</v>
      </c>
      <c r="C403" s="2" t="s">
        <v>1291</v>
      </c>
      <c r="D403" s="2" t="s">
        <v>1632</v>
      </c>
      <c r="E403" s="1" t="s">
        <v>1633</v>
      </c>
      <c r="F403" s="1" t="s">
        <v>792</v>
      </c>
      <c r="G403" s="1">
        <v>8</v>
      </c>
      <c r="H403" s="2" t="s">
        <v>1630</v>
      </c>
      <c r="I403" s="2" t="s">
        <v>1609</v>
      </c>
      <c r="J403" s="1">
        <v>0</v>
      </c>
      <c r="K403" s="1">
        <v>0</v>
      </c>
      <c r="L403" s="1">
        <v>0</v>
      </c>
      <c r="M403" s="1">
        <v>0</v>
      </c>
      <c r="N403" s="1">
        <v>75</v>
      </c>
      <c r="O403" s="1">
        <v>1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f t="shared" si="12"/>
        <v>75</v>
      </c>
      <c r="AB403" s="1">
        <v>275</v>
      </c>
      <c r="AC403" s="1">
        <f t="shared" si="13"/>
        <v>350</v>
      </c>
    </row>
    <row r="404" spans="1:29" x14ac:dyDescent="0.25">
      <c r="A404" s="1">
        <v>397</v>
      </c>
      <c r="B404" s="1" t="s">
        <v>188</v>
      </c>
      <c r="C404" s="2" t="s">
        <v>1634</v>
      </c>
      <c r="D404" s="2" t="s">
        <v>1061</v>
      </c>
      <c r="E404" s="1" t="s">
        <v>1635</v>
      </c>
      <c r="F404" s="1" t="s">
        <v>800</v>
      </c>
      <c r="G404" s="1">
        <v>8</v>
      </c>
      <c r="H404" s="2" t="s">
        <v>1636</v>
      </c>
      <c r="I404" s="2" t="s">
        <v>1609</v>
      </c>
      <c r="J404" s="1">
        <v>15</v>
      </c>
      <c r="K404" s="1">
        <v>1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f t="shared" si="12"/>
        <v>15</v>
      </c>
      <c r="AB404" s="1">
        <v>175</v>
      </c>
      <c r="AC404" s="1">
        <f t="shared" si="13"/>
        <v>190</v>
      </c>
    </row>
    <row r="405" spans="1:29" x14ac:dyDescent="0.25">
      <c r="A405" s="1">
        <v>398</v>
      </c>
      <c r="B405" s="1" t="s">
        <v>403</v>
      </c>
      <c r="C405" s="2" t="s">
        <v>810</v>
      </c>
      <c r="D405" s="2" t="s">
        <v>861</v>
      </c>
      <c r="E405" s="1" t="s">
        <v>1637</v>
      </c>
      <c r="F405" s="1" t="s">
        <v>800</v>
      </c>
      <c r="G405" s="1">
        <v>8</v>
      </c>
      <c r="H405" s="2" t="s">
        <v>1636</v>
      </c>
      <c r="I405" s="2" t="s">
        <v>1609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f t="shared" si="12"/>
        <v>0</v>
      </c>
      <c r="AB405" s="1">
        <v>0</v>
      </c>
      <c r="AC405" s="1">
        <f t="shared" si="13"/>
        <v>0</v>
      </c>
    </row>
    <row r="406" spans="1:29" x14ac:dyDescent="0.25">
      <c r="A406" s="1">
        <v>399</v>
      </c>
      <c r="B406" s="1" t="s">
        <v>391</v>
      </c>
      <c r="C406" s="2" t="s">
        <v>1575</v>
      </c>
      <c r="D406" s="2" t="s">
        <v>916</v>
      </c>
      <c r="E406" s="1" t="s">
        <v>1638</v>
      </c>
      <c r="F406" s="1" t="s">
        <v>800</v>
      </c>
      <c r="G406" s="1">
        <v>8</v>
      </c>
      <c r="H406" s="2" t="s">
        <v>1630</v>
      </c>
      <c r="I406" s="2" t="s">
        <v>1609</v>
      </c>
      <c r="J406" s="1">
        <v>100</v>
      </c>
      <c r="K406" s="1">
        <v>1</v>
      </c>
      <c r="L406" s="1">
        <v>400</v>
      </c>
      <c r="M406" s="1">
        <v>4</v>
      </c>
      <c r="N406" s="1">
        <v>40</v>
      </c>
      <c r="O406" s="1">
        <v>1</v>
      </c>
      <c r="P406" s="1">
        <v>0</v>
      </c>
      <c r="Q406" s="1">
        <v>0</v>
      </c>
      <c r="R406" s="1">
        <v>0</v>
      </c>
      <c r="S406" s="1">
        <v>120</v>
      </c>
      <c r="T406" s="1">
        <v>1</v>
      </c>
      <c r="U406" s="1">
        <v>0</v>
      </c>
      <c r="V406" s="1">
        <v>200</v>
      </c>
      <c r="W406" s="1">
        <v>2</v>
      </c>
      <c r="X406" s="1">
        <v>0</v>
      </c>
      <c r="Y406" s="1">
        <v>10</v>
      </c>
      <c r="Z406" s="1">
        <v>0</v>
      </c>
      <c r="AA406" s="1">
        <f t="shared" si="12"/>
        <v>870</v>
      </c>
      <c r="AB406" s="1">
        <v>400</v>
      </c>
      <c r="AC406" s="1">
        <f t="shared" si="13"/>
        <v>1270</v>
      </c>
    </row>
    <row r="407" spans="1:29" x14ac:dyDescent="0.25">
      <c r="A407" s="1">
        <v>400</v>
      </c>
      <c r="B407" s="1" t="s">
        <v>413</v>
      </c>
      <c r="C407" s="2" t="s">
        <v>1639</v>
      </c>
      <c r="D407" s="1" t="s">
        <v>994</v>
      </c>
      <c r="E407" s="1" t="s">
        <v>1640</v>
      </c>
      <c r="F407" s="1" t="s">
        <v>800</v>
      </c>
      <c r="G407" s="1">
        <v>8</v>
      </c>
      <c r="H407" s="2" t="s">
        <v>1641</v>
      </c>
      <c r="I407" s="2" t="s">
        <v>1609</v>
      </c>
      <c r="J407" s="1">
        <v>0</v>
      </c>
      <c r="K407" s="1">
        <v>0</v>
      </c>
      <c r="L407" s="1">
        <v>50</v>
      </c>
      <c r="M407" s="1">
        <v>1</v>
      </c>
      <c r="N407" s="1">
        <f>40+40+50</f>
        <v>130</v>
      </c>
      <c r="O407" s="1">
        <v>3</v>
      </c>
      <c r="P407" s="1">
        <v>41.67</v>
      </c>
      <c r="Q407" s="1">
        <v>1</v>
      </c>
      <c r="R407" s="1">
        <v>0</v>
      </c>
      <c r="S407" s="1">
        <v>0</v>
      </c>
      <c r="T407" s="1">
        <v>0</v>
      </c>
      <c r="U407" s="1">
        <v>0</v>
      </c>
      <c r="V407" s="1">
        <f>210/6</f>
        <v>35</v>
      </c>
      <c r="W407" s="1">
        <v>1</v>
      </c>
      <c r="X407" s="1">
        <v>0</v>
      </c>
      <c r="Y407" s="1">
        <v>0</v>
      </c>
      <c r="Z407" s="1">
        <v>0</v>
      </c>
      <c r="AA407" s="1">
        <f t="shared" si="12"/>
        <v>256.67</v>
      </c>
      <c r="AB407" s="1">
        <v>150</v>
      </c>
      <c r="AC407" s="1">
        <f t="shared" si="13"/>
        <v>406.67</v>
      </c>
    </row>
    <row r="408" spans="1:29" x14ac:dyDescent="0.25">
      <c r="A408" s="1">
        <v>401</v>
      </c>
      <c r="B408" s="1" t="s">
        <v>339</v>
      </c>
      <c r="C408" s="2" t="s">
        <v>1642</v>
      </c>
      <c r="D408" s="2" t="s">
        <v>1643</v>
      </c>
      <c r="E408" s="1" t="s">
        <v>1644</v>
      </c>
      <c r="F408" s="1" t="s">
        <v>792</v>
      </c>
      <c r="G408" s="1">
        <v>8</v>
      </c>
      <c r="H408" s="2" t="s">
        <v>1641</v>
      </c>
      <c r="I408" s="2" t="s">
        <v>1609</v>
      </c>
      <c r="J408" s="1">
        <v>0</v>
      </c>
      <c r="K408" s="1">
        <v>0</v>
      </c>
      <c r="L408" s="1">
        <v>0</v>
      </c>
      <c r="M408" s="1">
        <v>0</v>
      </c>
      <c r="N408" s="1">
        <v>25</v>
      </c>
      <c r="O408" s="1">
        <v>1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f t="shared" si="12"/>
        <v>25</v>
      </c>
      <c r="AB408" s="1">
        <v>125</v>
      </c>
      <c r="AC408" s="1">
        <f t="shared" si="13"/>
        <v>150</v>
      </c>
    </row>
    <row r="409" spans="1:29" x14ac:dyDescent="0.25">
      <c r="A409" s="1">
        <v>402</v>
      </c>
      <c r="B409" s="1" t="s">
        <v>714</v>
      </c>
      <c r="C409" s="2" t="s">
        <v>797</v>
      </c>
      <c r="D409" s="1" t="s">
        <v>871</v>
      </c>
      <c r="E409" s="1" t="s">
        <v>1645</v>
      </c>
      <c r="F409" s="1" t="s">
        <v>800</v>
      </c>
      <c r="G409" s="1">
        <v>8</v>
      </c>
      <c r="H409" s="2" t="s">
        <v>1641</v>
      </c>
      <c r="I409" s="2" t="s">
        <v>1609</v>
      </c>
      <c r="J409" s="1">
        <v>0</v>
      </c>
      <c r="K409" s="1">
        <v>0</v>
      </c>
      <c r="L409" s="1">
        <v>0</v>
      </c>
      <c r="M409" s="1">
        <v>0</v>
      </c>
      <c r="N409" s="1">
        <f>40+25</f>
        <v>65</v>
      </c>
      <c r="O409" s="1">
        <v>2</v>
      </c>
      <c r="P409" s="1">
        <v>41.67</v>
      </c>
      <c r="Q409" s="1">
        <v>1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f t="shared" si="12"/>
        <v>106.67</v>
      </c>
      <c r="AB409" s="1">
        <v>75</v>
      </c>
      <c r="AC409" s="1">
        <f t="shared" si="13"/>
        <v>181.67000000000002</v>
      </c>
    </row>
    <row r="410" spans="1:29" x14ac:dyDescent="0.25">
      <c r="A410" s="1">
        <v>403</v>
      </c>
      <c r="B410" s="1" t="s">
        <v>709</v>
      </c>
      <c r="C410" s="2" t="s">
        <v>1646</v>
      </c>
      <c r="D410" s="2" t="s">
        <v>1064</v>
      </c>
      <c r="E410" s="1" t="s">
        <v>1647</v>
      </c>
      <c r="F410" s="1" t="s">
        <v>800</v>
      </c>
      <c r="G410" s="1">
        <v>8</v>
      </c>
      <c r="H410" s="2" t="s">
        <v>1641</v>
      </c>
      <c r="I410" s="2" t="s">
        <v>1609</v>
      </c>
      <c r="J410" s="1">
        <v>0</v>
      </c>
      <c r="K410" s="1">
        <v>0</v>
      </c>
      <c r="L410" s="1">
        <v>0</v>
      </c>
      <c r="M410" s="1">
        <v>0</v>
      </c>
      <c r="N410" s="1">
        <v>125.80500000000001</v>
      </c>
      <c r="O410" s="1">
        <v>3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30</v>
      </c>
      <c r="Y410" s="1">
        <v>0</v>
      </c>
      <c r="Z410" s="1">
        <v>0</v>
      </c>
      <c r="AA410" s="1">
        <f t="shared" si="12"/>
        <v>155.80500000000001</v>
      </c>
      <c r="AB410" s="1">
        <v>391.43</v>
      </c>
      <c r="AC410" s="1">
        <f t="shared" si="13"/>
        <v>547.23500000000001</v>
      </c>
    </row>
    <row r="411" spans="1:29" x14ac:dyDescent="0.25">
      <c r="A411" s="1">
        <v>404</v>
      </c>
      <c r="B411" s="1" t="s">
        <v>638</v>
      </c>
      <c r="C411" s="2" t="s">
        <v>1648</v>
      </c>
      <c r="D411" s="2" t="s">
        <v>1649</v>
      </c>
      <c r="E411" s="1" t="s">
        <v>1650</v>
      </c>
      <c r="F411" s="1" t="s">
        <v>800</v>
      </c>
      <c r="G411" s="1">
        <v>8</v>
      </c>
      <c r="H411" s="2" t="s">
        <v>1651</v>
      </c>
      <c r="I411" s="2" t="s">
        <v>1609</v>
      </c>
      <c r="J411" s="1">
        <v>0</v>
      </c>
      <c r="K411" s="1">
        <v>0</v>
      </c>
      <c r="L411" s="1">
        <v>50</v>
      </c>
      <c r="M411" s="1">
        <v>1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f t="shared" si="12"/>
        <v>50</v>
      </c>
      <c r="AB411" s="1">
        <v>65</v>
      </c>
      <c r="AC411" s="1">
        <f t="shared" si="13"/>
        <v>115</v>
      </c>
    </row>
    <row r="412" spans="1:29" x14ac:dyDescent="0.25">
      <c r="A412" s="1">
        <v>405</v>
      </c>
      <c r="B412" s="1" t="s">
        <v>204</v>
      </c>
      <c r="C412" s="2" t="s">
        <v>1212</v>
      </c>
      <c r="D412" s="2" t="s">
        <v>1061</v>
      </c>
      <c r="E412" s="1" t="s">
        <v>1652</v>
      </c>
      <c r="F412" s="1" t="s">
        <v>800</v>
      </c>
      <c r="G412" s="1">
        <v>8</v>
      </c>
      <c r="H412" s="2" t="s">
        <v>1651</v>
      </c>
      <c r="I412" s="2" t="s">
        <v>1609</v>
      </c>
      <c r="J412" s="1">
        <v>100</v>
      </c>
      <c r="K412" s="1">
        <v>1</v>
      </c>
      <c r="L412" s="1">
        <v>100</v>
      </c>
      <c r="M412" s="1">
        <v>1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150</v>
      </c>
      <c r="T412" s="1">
        <v>1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f t="shared" si="12"/>
        <v>350</v>
      </c>
      <c r="AB412" s="1">
        <v>100</v>
      </c>
      <c r="AC412" s="1">
        <f t="shared" si="13"/>
        <v>450</v>
      </c>
    </row>
    <row r="413" spans="1:29" x14ac:dyDescent="0.25">
      <c r="A413" s="1">
        <v>406</v>
      </c>
      <c r="B413" s="1" t="s">
        <v>486</v>
      </c>
      <c r="C413" s="2" t="s">
        <v>478</v>
      </c>
      <c r="D413" s="2" t="s">
        <v>916</v>
      </c>
      <c r="E413" s="1" t="s">
        <v>1653</v>
      </c>
      <c r="F413" s="1" t="s">
        <v>800</v>
      </c>
      <c r="G413" s="1">
        <v>8</v>
      </c>
      <c r="H413" s="2" t="s">
        <v>1651</v>
      </c>
      <c r="I413" s="2" t="s">
        <v>1609</v>
      </c>
      <c r="J413" s="1">
        <v>450</v>
      </c>
      <c r="K413" s="1">
        <v>3</v>
      </c>
      <c r="L413" s="1">
        <v>75</v>
      </c>
      <c r="M413" s="1">
        <v>1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f t="shared" si="12"/>
        <v>525</v>
      </c>
      <c r="AB413" s="1">
        <v>1170.83</v>
      </c>
      <c r="AC413" s="1">
        <f t="shared" si="13"/>
        <v>1695.83</v>
      </c>
    </row>
    <row r="414" spans="1:29" x14ac:dyDescent="0.25">
      <c r="A414" s="1">
        <v>407</v>
      </c>
      <c r="B414" s="1" t="s">
        <v>284</v>
      </c>
      <c r="C414" s="2" t="s">
        <v>1654</v>
      </c>
      <c r="D414" s="2" t="s">
        <v>823</v>
      </c>
      <c r="E414" s="1" t="s">
        <v>1655</v>
      </c>
      <c r="F414" s="1" t="s">
        <v>792</v>
      </c>
      <c r="G414" s="1">
        <v>8</v>
      </c>
      <c r="H414" s="2" t="s">
        <v>1651</v>
      </c>
      <c r="I414" s="2" t="s">
        <v>1609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f t="shared" si="12"/>
        <v>0</v>
      </c>
      <c r="AB414" s="1">
        <v>350</v>
      </c>
      <c r="AC414" s="1">
        <f t="shared" si="13"/>
        <v>350</v>
      </c>
    </row>
    <row r="415" spans="1:29" x14ac:dyDescent="0.25">
      <c r="A415" s="1">
        <v>408</v>
      </c>
      <c r="B415" s="1" t="s">
        <v>569</v>
      </c>
      <c r="C415" s="2" t="s">
        <v>1656</v>
      </c>
      <c r="D415" s="2" t="s">
        <v>805</v>
      </c>
      <c r="E415" s="1" t="s">
        <v>1657</v>
      </c>
      <c r="F415" s="1" t="s">
        <v>792</v>
      </c>
      <c r="G415" s="1">
        <v>8</v>
      </c>
      <c r="H415" s="2" t="s">
        <v>1651</v>
      </c>
      <c r="I415" s="2" t="s">
        <v>1609</v>
      </c>
      <c r="J415" s="1">
        <v>100</v>
      </c>
      <c r="K415" s="1">
        <v>1</v>
      </c>
      <c r="L415" s="1">
        <v>0</v>
      </c>
      <c r="M415" s="1">
        <v>0</v>
      </c>
      <c r="N415" s="1">
        <v>100</v>
      </c>
      <c r="O415" s="1">
        <v>1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75</v>
      </c>
      <c r="W415" s="1">
        <v>1</v>
      </c>
      <c r="X415" s="1">
        <v>0</v>
      </c>
      <c r="Y415" s="1">
        <v>0</v>
      </c>
      <c r="Z415" s="1">
        <v>0</v>
      </c>
      <c r="AA415" s="1">
        <f t="shared" si="12"/>
        <v>275</v>
      </c>
      <c r="AB415" s="1">
        <v>100</v>
      </c>
      <c r="AC415" s="1">
        <f t="shared" si="13"/>
        <v>375</v>
      </c>
    </row>
    <row r="416" spans="1:29" x14ac:dyDescent="0.25">
      <c r="A416" s="1">
        <v>409</v>
      </c>
      <c r="B416" s="1" t="s">
        <v>564</v>
      </c>
      <c r="C416" s="2" t="s">
        <v>819</v>
      </c>
      <c r="D416" s="2" t="s">
        <v>1658</v>
      </c>
      <c r="E416" s="1" t="s">
        <v>1659</v>
      </c>
      <c r="F416" s="1" t="s">
        <v>792</v>
      </c>
      <c r="G416" s="1">
        <v>9</v>
      </c>
      <c r="H416" s="2" t="s">
        <v>1660</v>
      </c>
      <c r="I416" s="2" t="s">
        <v>27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160.71</v>
      </c>
      <c r="Q416" s="1">
        <v>3</v>
      </c>
      <c r="R416" s="1">
        <v>0</v>
      </c>
      <c r="S416" s="1">
        <v>0</v>
      </c>
      <c r="T416" s="1">
        <v>0</v>
      </c>
      <c r="U416" s="1">
        <v>0</v>
      </c>
      <c r="V416" s="1">
        <v>130</v>
      </c>
      <c r="W416" s="1">
        <v>2</v>
      </c>
      <c r="X416" s="1">
        <v>0</v>
      </c>
      <c r="Y416" s="1">
        <v>0</v>
      </c>
      <c r="Z416" s="1">
        <v>0</v>
      </c>
      <c r="AA416" s="1">
        <f t="shared" si="12"/>
        <v>290.71000000000004</v>
      </c>
      <c r="AB416" s="1">
        <v>200</v>
      </c>
      <c r="AC416" s="1">
        <f t="shared" si="13"/>
        <v>490.71000000000004</v>
      </c>
    </row>
    <row r="417" spans="1:29" x14ac:dyDescent="0.25">
      <c r="A417" s="1">
        <v>410</v>
      </c>
      <c r="B417" s="1" t="s">
        <v>414</v>
      </c>
      <c r="C417" s="2" t="s">
        <v>1639</v>
      </c>
      <c r="D417" s="2" t="s">
        <v>1497</v>
      </c>
      <c r="E417" s="1" t="s">
        <v>1495</v>
      </c>
      <c r="F417" s="1" t="s">
        <v>800</v>
      </c>
      <c r="G417" s="1">
        <v>9</v>
      </c>
      <c r="H417" s="2" t="s">
        <v>1660</v>
      </c>
      <c r="I417" s="2" t="s">
        <v>27</v>
      </c>
      <c r="J417" s="1">
        <v>100</v>
      </c>
      <c r="K417" s="1">
        <v>1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162.5</v>
      </c>
      <c r="W417" s="1">
        <v>2</v>
      </c>
      <c r="X417" s="1">
        <v>70</v>
      </c>
      <c r="Y417" s="1">
        <v>0</v>
      </c>
      <c r="Z417" s="1">
        <v>0</v>
      </c>
      <c r="AA417" s="1">
        <f t="shared" si="12"/>
        <v>332.5</v>
      </c>
      <c r="AB417" s="1">
        <v>100</v>
      </c>
      <c r="AC417" s="1">
        <f t="shared" si="13"/>
        <v>432.5</v>
      </c>
    </row>
    <row r="418" spans="1:29" x14ac:dyDescent="0.25">
      <c r="A418" s="1">
        <v>411</v>
      </c>
      <c r="B418" s="1" t="s">
        <v>416</v>
      </c>
      <c r="C418" s="2" t="s">
        <v>415</v>
      </c>
      <c r="D418" s="2" t="s">
        <v>1661</v>
      </c>
      <c r="E418" s="1" t="s">
        <v>1662</v>
      </c>
      <c r="F418" s="1" t="s">
        <v>800</v>
      </c>
      <c r="G418" s="1">
        <v>9</v>
      </c>
      <c r="H418" s="2" t="s">
        <v>1660</v>
      </c>
      <c r="I418" s="2" t="s">
        <v>27</v>
      </c>
      <c r="J418" s="1">
        <v>115</v>
      </c>
      <c r="K418" s="1">
        <v>2</v>
      </c>
      <c r="L418" s="1">
        <v>0</v>
      </c>
      <c r="M418" s="1">
        <v>0</v>
      </c>
      <c r="N418" s="1">
        <v>50</v>
      </c>
      <c r="O418" s="1">
        <v>1</v>
      </c>
      <c r="P418" s="1">
        <v>181.54</v>
      </c>
      <c r="Q418" s="1">
        <v>3</v>
      </c>
      <c r="R418" s="1">
        <v>0</v>
      </c>
      <c r="S418" s="1">
        <v>0</v>
      </c>
      <c r="T418" s="1">
        <v>0</v>
      </c>
      <c r="U418" s="1">
        <v>0</v>
      </c>
      <c r="V418" s="1">
        <v>30</v>
      </c>
      <c r="W418" s="1">
        <v>1</v>
      </c>
      <c r="X418" s="1">
        <v>0</v>
      </c>
      <c r="Y418" s="1">
        <v>0</v>
      </c>
      <c r="Z418" s="1">
        <v>0</v>
      </c>
      <c r="AA418" s="1">
        <f t="shared" si="12"/>
        <v>376.53999999999996</v>
      </c>
      <c r="AB418" s="1">
        <v>115</v>
      </c>
      <c r="AC418" s="1">
        <f t="shared" si="13"/>
        <v>491.53999999999996</v>
      </c>
    </row>
    <row r="419" spans="1:29" x14ac:dyDescent="0.25">
      <c r="A419" s="1">
        <v>412</v>
      </c>
      <c r="B419" s="1" t="s">
        <v>556</v>
      </c>
      <c r="C419" s="2" t="s">
        <v>819</v>
      </c>
      <c r="D419" s="2" t="s">
        <v>901</v>
      </c>
      <c r="E419" s="1" t="s">
        <v>1663</v>
      </c>
      <c r="F419" s="1" t="s">
        <v>792</v>
      </c>
      <c r="G419" s="1">
        <v>9</v>
      </c>
      <c r="H419" s="2" t="s">
        <v>1660</v>
      </c>
      <c r="I419" s="2" t="s">
        <v>27</v>
      </c>
      <c r="J419" s="1">
        <v>15</v>
      </c>
      <c r="K419" s="1">
        <v>1</v>
      </c>
      <c r="L419" s="1">
        <v>125</v>
      </c>
      <c r="M419" s="1">
        <v>2</v>
      </c>
      <c r="N419" s="1">
        <v>0</v>
      </c>
      <c r="O419" s="1">
        <v>0</v>
      </c>
      <c r="P419" s="1">
        <v>166.67</v>
      </c>
      <c r="Q419" s="1">
        <v>2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f t="shared" si="12"/>
        <v>306.66999999999996</v>
      </c>
      <c r="AB419" s="1">
        <v>175</v>
      </c>
      <c r="AC419" s="1">
        <f t="shared" si="13"/>
        <v>481.66999999999996</v>
      </c>
    </row>
    <row r="420" spans="1:29" x14ac:dyDescent="0.25">
      <c r="A420" s="1">
        <v>413</v>
      </c>
      <c r="B420" s="1" t="s">
        <v>469</v>
      </c>
      <c r="C420" s="2" t="s">
        <v>810</v>
      </c>
      <c r="D420" s="2" t="s">
        <v>1664</v>
      </c>
      <c r="E420" s="1" t="s">
        <v>1665</v>
      </c>
      <c r="F420" s="1" t="s">
        <v>800</v>
      </c>
      <c r="G420" s="1">
        <v>9</v>
      </c>
      <c r="H420" s="2" t="s">
        <v>1660</v>
      </c>
      <c r="I420" s="2" t="s">
        <v>27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f t="shared" si="12"/>
        <v>0</v>
      </c>
      <c r="AB420" s="1">
        <v>0</v>
      </c>
      <c r="AC420" s="1">
        <f t="shared" si="13"/>
        <v>0</v>
      </c>
    </row>
    <row r="421" spans="1:29" x14ac:dyDescent="0.25">
      <c r="A421" s="1">
        <v>414</v>
      </c>
      <c r="B421" s="1" t="s">
        <v>149</v>
      </c>
      <c r="C421" s="2" t="s">
        <v>1493</v>
      </c>
      <c r="D421" s="2" t="s">
        <v>893</v>
      </c>
      <c r="E421" s="1" t="s">
        <v>1666</v>
      </c>
      <c r="F421" s="1" t="s">
        <v>792</v>
      </c>
      <c r="G421" s="1">
        <v>9</v>
      </c>
      <c r="H421" s="2" t="s">
        <v>1660</v>
      </c>
      <c r="I421" s="2" t="s">
        <v>27</v>
      </c>
      <c r="J421" s="1">
        <v>0</v>
      </c>
      <c r="K421" s="1">
        <v>0</v>
      </c>
      <c r="L421" s="1">
        <v>0</v>
      </c>
      <c r="M421" s="1">
        <v>0</v>
      </c>
      <c r="N421" s="1">
        <v>50</v>
      </c>
      <c r="O421" s="1">
        <v>1</v>
      </c>
      <c r="P421" s="1">
        <v>35.71</v>
      </c>
      <c r="Q421" s="1">
        <v>1</v>
      </c>
      <c r="R421" s="1">
        <v>0</v>
      </c>
      <c r="S421" s="1">
        <v>0</v>
      </c>
      <c r="T421" s="1">
        <v>0</v>
      </c>
      <c r="U421" s="1">
        <v>0</v>
      </c>
      <c r="V421" s="1">
        <v>30</v>
      </c>
      <c r="W421" s="1">
        <v>1</v>
      </c>
      <c r="X421" s="1">
        <v>0</v>
      </c>
      <c r="Y421" s="1">
        <v>0</v>
      </c>
      <c r="Z421" s="1">
        <v>0</v>
      </c>
      <c r="AA421" s="1">
        <f t="shared" si="12"/>
        <v>115.71000000000001</v>
      </c>
      <c r="AB421" s="1">
        <v>50</v>
      </c>
      <c r="AC421" s="1">
        <f t="shared" si="13"/>
        <v>165.71</v>
      </c>
    </row>
    <row r="422" spans="1:29" x14ac:dyDescent="0.25">
      <c r="A422" s="1">
        <v>415</v>
      </c>
      <c r="B422" s="1" t="s">
        <v>26</v>
      </c>
      <c r="C422" s="2" t="s">
        <v>1667</v>
      </c>
      <c r="D422" s="1" t="s">
        <v>1308</v>
      </c>
      <c r="E422" s="1" t="s">
        <v>1668</v>
      </c>
      <c r="F422" s="1" t="s">
        <v>800</v>
      </c>
      <c r="G422" s="1">
        <v>9</v>
      </c>
      <c r="H422" s="2" t="s">
        <v>1660</v>
      </c>
      <c r="I422" s="2" t="s">
        <v>27</v>
      </c>
      <c r="J422" s="1">
        <v>350</v>
      </c>
      <c r="K422" s="1">
        <v>2</v>
      </c>
      <c r="L422" s="1">
        <v>0</v>
      </c>
      <c r="M422" s="1">
        <v>0</v>
      </c>
      <c r="N422" s="1">
        <v>0</v>
      </c>
      <c r="O422" s="1">
        <v>0</v>
      </c>
      <c r="P422" s="1">
        <v>35.71</v>
      </c>
      <c r="Q422" s="1">
        <v>1</v>
      </c>
      <c r="R422" s="1">
        <v>0</v>
      </c>
      <c r="S422" s="1">
        <v>0</v>
      </c>
      <c r="T422" s="1">
        <v>0</v>
      </c>
      <c r="U422" s="1">
        <v>0</v>
      </c>
      <c r="V422" s="1">
        <v>30</v>
      </c>
      <c r="W422" s="1">
        <v>1</v>
      </c>
      <c r="X422" s="1">
        <v>40</v>
      </c>
      <c r="Y422" s="1">
        <v>0</v>
      </c>
      <c r="Z422" s="1">
        <v>0</v>
      </c>
      <c r="AA422" s="1">
        <f t="shared" si="12"/>
        <v>455.71000000000004</v>
      </c>
      <c r="AB422" s="1">
        <v>250</v>
      </c>
      <c r="AC422" s="1">
        <f t="shared" si="13"/>
        <v>705.71</v>
      </c>
    </row>
    <row r="423" spans="1:29" x14ac:dyDescent="0.25">
      <c r="A423" s="1">
        <v>416</v>
      </c>
      <c r="B423" s="1" t="s">
        <v>68</v>
      </c>
      <c r="C423" s="2" t="s">
        <v>1669</v>
      </c>
      <c r="D423" s="2" t="s">
        <v>847</v>
      </c>
      <c r="E423" s="1" t="s">
        <v>1670</v>
      </c>
      <c r="F423" s="1" t="s">
        <v>792</v>
      </c>
      <c r="G423" s="1">
        <v>9</v>
      </c>
      <c r="H423" s="2" t="s">
        <v>1671</v>
      </c>
      <c r="I423" s="2" t="s">
        <v>27</v>
      </c>
      <c r="J423" s="1">
        <v>0</v>
      </c>
      <c r="K423" s="1">
        <v>0</v>
      </c>
      <c r="L423" s="1">
        <v>0</v>
      </c>
      <c r="M423" s="1">
        <v>0</v>
      </c>
      <c r="N423" s="1">
        <v>37.5</v>
      </c>
      <c r="O423" s="1">
        <v>1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100</v>
      </c>
      <c r="AA423" s="1">
        <f t="shared" si="12"/>
        <v>137.5</v>
      </c>
      <c r="AB423" s="1">
        <v>237.5</v>
      </c>
      <c r="AC423" s="1">
        <f t="shared" si="13"/>
        <v>375</v>
      </c>
    </row>
    <row r="424" spans="1:29" x14ac:dyDescent="0.25">
      <c r="A424" s="1">
        <v>417</v>
      </c>
      <c r="B424" s="1" t="s">
        <v>592</v>
      </c>
      <c r="C424" s="2" t="s">
        <v>1672</v>
      </c>
      <c r="D424" s="2" t="s">
        <v>1673</v>
      </c>
      <c r="E424" s="1" t="s">
        <v>1674</v>
      </c>
      <c r="F424" s="1" t="s">
        <v>792</v>
      </c>
      <c r="G424" s="1">
        <v>9</v>
      </c>
      <c r="H424" s="2" t="s">
        <v>1671</v>
      </c>
      <c r="I424" s="2" t="s">
        <v>27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107.95</v>
      </c>
      <c r="Q424" s="1">
        <v>2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f t="shared" si="12"/>
        <v>107.95</v>
      </c>
      <c r="AB424" s="1">
        <v>292.26</v>
      </c>
      <c r="AC424" s="1">
        <f t="shared" si="13"/>
        <v>400.21</v>
      </c>
    </row>
    <row r="425" spans="1:29" x14ac:dyDescent="0.25">
      <c r="A425" s="1">
        <v>418</v>
      </c>
      <c r="B425" s="1" t="s">
        <v>89</v>
      </c>
      <c r="C425" s="2" t="s">
        <v>1675</v>
      </c>
      <c r="D425" s="2" t="s">
        <v>1676</v>
      </c>
      <c r="E425" s="1" t="s">
        <v>1677</v>
      </c>
      <c r="F425" s="1" t="s">
        <v>792</v>
      </c>
      <c r="G425" s="1">
        <v>9</v>
      </c>
      <c r="H425" s="2" t="s">
        <v>1671</v>
      </c>
      <c r="I425" s="2" t="s">
        <v>27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f t="shared" si="12"/>
        <v>0</v>
      </c>
      <c r="AB425" s="1">
        <v>41.67</v>
      </c>
      <c r="AC425" s="1">
        <f t="shared" si="13"/>
        <v>41.67</v>
      </c>
    </row>
    <row r="426" spans="1:29" x14ac:dyDescent="0.25">
      <c r="A426" s="1">
        <v>419</v>
      </c>
      <c r="B426" s="1" t="s">
        <v>75</v>
      </c>
      <c r="C426" s="2" t="s">
        <v>1678</v>
      </c>
      <c r="D426" s="2" t="s">
        <v>1679</v>
      </c>
      <c r="E426" s="1" t="s">
        <v>1680</v>
      </c>
      <c r="F426" s="1" t="s">
        <v>792</v>
      </c>
      <c r="G426" s="1">
        <v>9</v>
      </c>
      <c r="H426" s="2" t="s">
        <v>1671</v>
      </c>
      <c r="I426" s="2" t="s">
        <v>27</v>
      </c>
      <c r="J426" s="1">
        <v>0</v>
      </c>
      <c r="K426" s="1">
        <v>0</v>
      </c>
      <c r="L426" s="1">
        <v>0</v>
      </c>
      <c r="M426" s="1">
        <v>0</v>
      </c>
      <c r="N426" s="1">
        <v>37.5</v>
      </c>
      <c r="O426" s="1">
        <v>1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f t="shared" si="12"/>
        <v>37.5</v>
      </c>
      <c r="AB426" s="1">
        <v>152.5</v>
      </c>
      <c r="AC426" s="1">
        <f t="shared" si="13"/>
        <v>190</v>
      </c>
    </row>
    <row r="427" spans="1:29" x14ac:dyDescent="0.25">
      <c r="A427" s="1">
        <v>420</v>
      </c>
      <c r="B427" s="1" t="s">
        <v>614</v>
      </c>
      <c r="C427" s="2" t="s">
        <v>611</v>
      </c>
      <c r="D427" s="2" t="s">
        <v>1064</v>
      </c>
      <c r="E427" s="1" t="s">
        <v>1681</v>
      </c>
      <c r="F427" s="1" t="s">
        <v>800</v>
      </c>
      <c r="G427" s="1">
        <v>9</v>
      </c>
      <c r="H427" s="2" t="s">
        <v>1671</v>
      </c>
      <c r="I427" s="2" t="s">
        <v>27</v>
      </c>
      <c r="J427" s="1">
        <v>165</v>
      </c>
      <c r="K427" s="1">
        <v>2</v>
      </c>
      <c r="L427" s="1">
        <v>50</v>
      </c>
      <c r="M427" s="1">
        <v>1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f t="shared" si="12"/>
        <v>215</v>
      </c>
      <c r="AB427" s="1">
        <v>383.33</v>
      </c>
      <c r="AC427" s="1">
        <f t="shared" si="13"/>
        <v>598.32999999999993</v>
      </c>
    </row>
    <row r="428" spans="1:29" x14ac:dyDescent="0.25">
      <c r="A428" s="1">
        <v>421</v>
      </c>
      <c r="B428" s="1" t="s">
        <v>480</v>
      </c>
      <c r="C428" s="2" t="s">
        <v>478</v>
      </c>
      <c r="D428" s="2" t="s">
        <v>837</v>
      </c>
      <c r="E428" s="1" t="s">
        <v>1682</v>
      </c>
      <c r="F428" s="1" t="s">
        <v>800</v>
      </c>
      <c r="G428" s="1">
        <v>9</v>
      </c>
      <c r="H428" s="2" t="s">
        <v>1671</v>
      </c>
      <c r="I428" s="2" t="s">
        <v>27</v>
      </c>
      <c r="J428" s="1">
        <v>100</v>
      </c>
      <c r="K428" s="1">
        <v>1</v>
      </c>
      <c r="L428" s="1">
        <v>50</v>
      </c>
      <c r="M428" s="1">
        <v>1</v>
      </c>
      <c r="N428" s="1">
        <v>0</v>
      </c>
      <c r="O428" s="1">
        <v>0</v>
      </c>
      <c r="P428" s="1">
        <v>270.83</v>
      </c>
      <c r="Q428" s="1">
        <v>3</v>
      </c>
      <c r="R428" s="1">
        <v>0</v>
      </c>
      <c r="S428" s="1">
        <v>0</v>
      </c>
      <c r="T428" s="1">
        <v>0</v>
      </c>
      <c r="U428" s="1">
        <v>0</v>
      </c>
      <c r="V428" s="1">
        <v>200</v>
      </c>
      <c r="W428" s="1">
        <v>2</v>
      </c>
      <c r="X428" s="1">
        <v>0</v>
      </c>
      <c r="Y428" s="1">
        <v>0</v>
      </c>
      <c r="Z428" s="1">
        <v>0</v>
      </c>
      <c r="AA428" s="1">
        <f t="shared" si="12"/>
        <v>620.82999999999993</v>
      </c>
      <c r="AB428" s="1">
        <v>512.5</v>
      </c>
      <c r="AC428" s="1">
        <f t="shared" si="13"/>
        <v>1133.33</v>
      </c>
    </row>
    <row r="429" spans="1:29" x14ac:dyDescent="0.25">
      <c r="A429" s="1">
        <v>422</v>
      </c>
      <c r="B429" s="1" t="s">
        <v>554</v>
      </c>
      <c r="C429" s="2" t="s">
        <v>819</v>
      </c>
      <c r="D429" s="1" t="s">
        <v>947</v>
      </c>
      <c r="E429" s="1" t="s">
        <v>1683</v>
      </c>
      <c r="F429" s="1" t="s">
        <v>792</v>
      </c>
      <c r="G429" s="1">
        <v>9</v>
      </c>
      <c r="H429" s="2" t="s">
        <v>1671</v>
      </c>
      <c r="I429" s="2" t="s">
        <v>27</v>
      </c>
      <c r="J429" s="1">
        <v>0</v>
      </c>
      <c r="K429" s="1">
        <v>0</v>
      </c>
      <c r="L429" s="1">
        <v>0</v>
      </c>
      <c r="M429" s="1">
        <v>0</v>
      </c>
      <c r="N429" s="1">
        <v>30</v>
      </c>
      <c r="O429" s="1">
        <v>1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f t="shared" si="12"/>
        <v>30</v>
      </c>
      <c r="AB429" s="1">
        <v>30</v>
      </c>
      <c r="AC429" s="1">
        <f t="shared" si="13"/>
        <v>60</v>
      </c>
    </row>
    <row r="430" spans="1:29" x14ac:dyDescent="0.25">
      <c r="A430" s="1">
        <v>423</v>
      </c>
      <c r="B430" s="1" t="s">
        <v>379</v>
      </c>
      <c r="C430" s="2" t="s">
        <v>1192</v>
      </c>
      <c r="D430" s="1" t="s">
        <v>1193</v>
      </c>
      <c r="E430" s="1" t="s">
        <v>1684</v>
      </c>
      <c r="F430" s="1" t="s">
        <v>792</v>
      </c>
      <c r="G430" s="1">
        <v>9</v>
      </c>
      <c r="H430" s="2" t="s">
        <v>1671</v>
      </c>
      <c r="I430" s="2" t="s">
        <v>27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f t="shared" si="12"/>
        <v>0</v>
      </c>
      <c r="AB430" s="1">
        <v>46.43</v>
      </c>
      <c r="AC430" s="1">
        <f t="shared" si="13"/>
        <v>46.43</v>
      </c>
    </row>
    <row r="431" spans="1:29" x14ac:dyDescent="0.25">
      <c r="A431" s="1">
        <v>424</v>
      </c>
      <c r="B431" s="1" t="s">
        <v>402</v>
      </c>
      <c r="C431" s="2" t="s">
        <v>810</v>
      </c>
      <c r="D431" s="2" t="s">
        <v>866</v>
      </c>
      <c r="E431" s="1" t="s">
        <v>1685</v>
      </c>
      <c r="F431" s="1" t="s">
        <v>800</v>
      </c>
      <c r="G431" s="1">
        <v>9</v>
      </c>
      <c r="H431" s="2" t="s">
        <v>1671</v>
      </c>
      <c r="I431" s="2" t="s">
        <v>27</v>
      </c>
      <c r="J431" s="1">
        <v>100</v>
      </c>
      <c r="K431" s="1">
        <v>1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f t="shared" si="12"/>
        <v>100</v>
      </c>
      <c r="AB431" s="1">
        <v>187.92000000000002</v>
      </c>
      <c r="AC431" s="1">
        <f t="shared" si="13"/>
        <v>287.92</v>
      </c>
    </row>
    <row r="432" spans="1:29" x14ac:dyDescent="0.25">
      <c r="A432" s="1">
        <v>425</v>
      </c>
      <c r="B432" s="1" t="s">
        <v>347</v>
      </c>
      <c r="C432" s="2" t="s">
        <v>1411</v>
      </c>
      <c r="D432" s="2" t="s">
        <v>1686</v>
      </c>
      <c r="E432" s="1" t="s">
        <v>1687</v>
      </c>
      <c r="F432" s="1" t="s">
        <v>792</v>
      </c>
      <c r="G432" s="1">
        <v>9</v>
      </c>
      <c r="H432" s="2" t="s">
        <v>1671</v>
      </c>
      <c r="I432" s="2" t="s">
        <v>27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f t="shared" si="12"/>
        <v>0</v>
      </c>
      <c r="AB432" s="1">
        <v>0</v>
      </c>
      <c r="AC432" s="1">
        <f t="shared" si="13"/>
        <v>0</v>
      </c>
    </row>
    <row r="433" spans="1:29" x14ac:dyDescent="0.25">
      <c r="A433" s="1">
        <v>426</v>
      </c>
      <c r="B433" s="1" t="s">
        <v>386</v>
      </c>
      <c r="C433" s="2" t="s">
        <v>810</v>
      </c>
      <c r="D433" s="2" t="s">
        <v>1688</v>
      </c>
      <c r="E433" s="1" t="s">
        <v>1689</v>
      </c>
      <c r="F433" s="1" t="s">
        <v>800</v>
      </c>
      <c r="G433" s="1">
        <v>9</v>
      </c>
      <c r="H433" s="2" t="s">
        <v>1671</v>
      </c>
      <c r="I433" s="2" t="s">
        <v>27</v>
      </c>
      <c r="J433" s="1">
        <v>0</v>
      </c>
      <c r="K433" s="1">
        <v>0</v>
      </c>
      <c r="L433" s="1">
        <v>75</v>
      </c>
      <c r="M433" s="1">
        <v>1</v>
      </c>
      <c r="N433" s="1">
        <v>37.5</v>
      </c>
      <c r="O433" s="1">
        <v>1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f t="shared" si="12"/>
        <v>112.5</v>
      </c>
      <c r="AB433" s="1">
        <v>212.5</v>
      </c>
      <c r="AC433" s="1">
        <f t="shared" si="13"/>
        <v>325</v>
      </c>
    </row>
    <row r="434" spans="1:29" x14ac:dyDescent="0.25">
      <c r="A434" s="1">
        <v>427</v>
      </c>
      <c r="B434" s="1" t="s">
        <v>655</v>
      </c>
      <c r="C434" s="2" t="s">
        <v>1690</v>
      </c>
      <c r="D434" s="1" t="s">
        <v>874</v>
      </c>
      <c r="E434" s="1" t="s">
        <v>1691</v>
      </c>
      <c r="F434" s="1" t="s">
        <v>792</v>
      </c>
      <c r="G434" s="1">
        <v>9</v>
      </c>
      <c r="H434" s="2" t="s">
        <v>1692</v>
      </c>
      <c r="I434" s="2" t="s">
        <v>27</v>
      </c>
      <c r="J434" s="1">
        <v>0</v>
      </c>
      <c r="K434" s="1">
        <v>0</v>
      </c>
      <c r="L434" s="1">
        <v>125</v>
      </c>
      <c r="M434" s="1">
        <v>1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f>450/4</f>
        <v>112.5</v>
      </c>
      <c r="T434" s="1">
        <v>1</v>
      </c>
      <c r="U434" s="1">
        <v>0</v>
      </c>
      <c r="V434" s="1">
        <v>0</v>
      </c>
      <c r="W434" s="1">
        <v>0</v>
      </c>
      <c r="X434" s="1">
        <v>165</v>
      </c>
      <c r="Y434" s="1">
        <v>0</v>
      </c>
      <c r="Z434" s="1">
        <v>50</v>
      </c>
      <c r="AA434" s="1">
        <f t="shared" si="12"/>
        <v>452.5</v>
      </c>
      <c r="AB434" s="1">
        <v>325</v>
      </c>
      <c r="AC434" s="1">
        <f t="shared" si="13"/>
        <v>777.5</v>
      </c>
    </row>
    <row r="435" spans="1:29" x14ac:dyDescent="0.25">
      <c r="A435" s="1">
        <v>428</v>
      </c>
      <c r="B435" s="1" t="s">
        <v>562</v>
      </c>
      <c r="C435" s="2" t="s">
        <v>819</v>
      </c>
      <c r="D435" s="1" t="s">
        <v>1328</v>
      </c>
      <c r="E435" s="1" t="s">
        <v>1693</v>
      </c>
      <c r="F435" s="1" t="s">
        <v>792</v>
      </c>
      <c r="G435" s="1">
        <v>9</v>
      </c>
      <c r="H435" s="2" t="s">
        <v>1692</v>
      </c>
      <c r="I435" s="2" t="s">
        <v>27</v>
      </c>
      <c r="J435" s="1">
        <v>0</v>
      </c>
      <c r="K435" s="1">
        <v>0</v>
      </c>
      <c r="L435" s="1">
        <v>0</v>
      </c>
      <c r="M435" s="1">
        <v>0</v>
      </c>
      <c r="N435" s="1">
        <v>37.5</v>
      </c>
      <c r="O435" s="1">
        <v>1</v>
      </c>
      <c r="P435" s="1">
        <v>437.5</v>
      </c>
      <c r="Q435" s="1">
        <v>4</v>
      </c>
      <c r="R435" s="1">
        <v>0</v>
      </c>
      <c r="S435" s="1">
        <f>450/4</f>
        <v>112.5</v>
      </c>
      <c r="T435" s="1">
        <v>1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50</v>
      </c>
      <c r="AA435" s="1">
        <f t="shared" si="12"/>
        <v>637.5</v>
      </c>
      <c r="AB435" s="1">
        <v>814.57999999999993</v>
      </c>
      <c r="AC435" s="1">
        <f t="shared" si="13"/>
        <v>1452.08</v>
      </c>
    </row>
    <row r="436" spans="1:29" x14ac:dyDescent="0.25">
      <c r="A436" s="1">
        <v>429</v>
      </c>
      <c r="B436" s="1" t="s">
        <v>760</v>
      </c>
      <c r="C436" s="2" t="s">
        <v>1694</v>
      </c>
      <c r="D436" s="2" t="s">
        <v>1695</v>
      </c>
      <c r="E436" s="1" t="s">
        <v>1696</v>
      </c>
      <c r="F436" s="1" t="s">
        <v>792</v>
      </c>
      <c r="G436" s="1">
        <v>9</v>
      </c>
      <c r="H436" s="2" t="s">
        <v>1692</v>
      </c>
      <c r="I436" s="2" t="s">
        <v>27</v>
      </c>
      <c r="J436" s="1">
        <v>0</v>
      </c>
      <c r="K436" s="1">
        <v>0</v>
      </c>
      <c r="L436" s="1">
        <v>0</v>
      </c>
      <c r="M436" s="1">
        <v>0</v>
      </c>
      <c r="N436" s="1">
        <v>53.57</v>
      </c>
      <c r="O436" s="1">
        <v>1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50</v>
      </c>
      <c r="AA436" s="1">
        <f t="shared" si="12"/>
        <v>103.57</v>
      </c>
      <c r="AB436" s="1">
        <v>134.82</v>
      </c>
      <c r="AC436" s="1">
        <f t="shared" si="13"/>
        <v>238.39</v>
      </c>
    </row>
    <row r="437" spans="1:29" x14ac:dyDescent="0.25">
      <c r="A437" s="1">
        <v>430</v>
      </c>
      <c r="B437" s="1" t="s">
        <v>320</v>
      </c>
      <c r="C437" s="2" t="s">
        <v>1697</v>
      </c>
      <c r="D437" s="1" t="s">
        <v>792</v>
      </c>
      <c r="E437" s="1" t="s">
        <v>1698</v>
      </c>
      <c r="F437" s="1" t="s">
        <v>792</v>
      </c>
      <c r="G437" s="1">
        <v>9</v>
      </c>
      <c r="H437" s="2" t="s">
        <v>1692</v>
      </c>
      <c r="I437" s="2" t="s">
        <v>27</v>
      </c>
      <c r="J437" s="1">
        <v>100</v>
      </c>
      <c r="K437" s="1">
        <v>1</v>
      </c>
      <c r="L437" s="1">
        <v>0</v>
      </c>
      <c r="M437" s="1">
        <v>0</v>
      </c>
      <c r="N437" s="1">
        <v>53.57</v>
      </c>
      <c r="O437" s="1">
        <v>1</v>
      </c>
      <c r="P437" s="1">
        <v>312.5</v>
      </c>
      <c r="Q437" s="1">
        <v>3</v>
      </c>
      <c r="R437" s="1">
        <v>0</v>
      </c>
      <c r="S437" s="1">
        <v>0</v>
      </c>
      <c r="T437" s="1">
        <v>0</v>
      </c>
      <c r="U437" s="1">
        <v>0</v>
      </c>
      <c r="V437" s="1">
        <v>150</v>
      </c>
      <c r="W437" s="1">
        <v>1</v>
      </c>
      <c r="X437" s="1">
        <v>0</v>
      </c>
      <c r="Y437" s="1">
        <v>0</v>
      </c>
      <c r="Z437" s="1">
        <v>0</v>
      </c>
      <c r="AA437" s="1">
        <f t="shared" si="12"/>
        <v>616.07000000000005</v>
      </c>
      <c r="AB437" s="1">
        <v>168.57</v>
      </c>
      <c r="AC437" s="1">
        <f t="shared" si="13"/>
        <v>784.6400000000001</v>
      </c>
    </row>
    <row r="438" spans="1:29" x14ac:dyDescent="0.25">
      <c r="A438" s="1">
        <v>431</v>
      </c>
      <c r="B438" s="1" t="s">
        <v>453</v>
      </c>
      <c r="C438" s="2" t="s">
        <v>451</v>
      </c>
      <c r="D438" s="2" t="s">
        <v>1699</v>
      </c>
      <c r="E438" s="1" t="s">
        <v>1700</v>
      </c>
      <c r="F438" s="1" t="s">
        <v>800</v>
      </c>
      <c r="G438" s="1">
        <v>9</v>
      </c>
      <c r="H438" s="2" t="s">
        <v>1692</v>
      </c>
      <c r="I438" s="2" t="s">
        <v>27</v>
      </c>
      <c r="J438" s="1">
        <v>15</v>
      </c>
      <c r="K438" s="1">
        <v>1</v>
      </c>
      <c r="L438" s="1">
        <v>50</v>
      </c>
      <c r="M438" s="1">
        <v>1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f>450/4</f>
        <v>112.5</v>
      </c>
      <c r="T438" s="1">
        <v>1</v>
      </c>
      <c r="U438" s="1">
        <v>0</v>
      </c>
      <c r="V438" s="1">
        <v>150</v>
      </c>
      <c r="W438" s="1">
        <v>1</v>
      </c>
      <c r="X438" s="1">
        <v>0</v>
      </c>
      <c r="Y438" s="1">
        <v>0</v>
      </c>
      <c r="Z438" s="1">
        <v>0</v>
      </c>
      <c r="AA438" s="1">
        <f t="shared" si="12"/>
        <v>327.5</v>
      </c>
      <c r="AB438" s="1">
        <v>50</v>
      </c>
      <c r="AC438" s="1">
        <f t="shared" si="13"/>
        <v>377.5</v>
      </c>
    </row>
    <row r="439" spans="1:29" x14ac:dyDescent="0.25">
      <c r="A439" s="1">
        <v>432</v>
      </c>
      <c r="B439" s="1" t="s">
        <v>118</v>
      </c>
      <c r="C439" s="2" t="s">
        <v>1529</v>
      </c>
      <c r="D439" s="2" t="s">
        <v>1701</v>
      </c>
      <c r="E439" s="1" t="s">
        <v>1702</v>
      </c>
      <c r="F439" s="1" t="s">
        <v>800</v>
      </c>
      <c r="G439" s="1">
        <v>9</v>
      </c>
      <c r="H439" s="2" t="s">
        <v>1692</v>
      </c>
      <c r="I439" s="2" t="s">
        <v>27</v>
      </c>
      <c r="J439" s="1">
        <v>100</v>
      </c>
      <c r="K439" s="1">
        <v>1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40</v>
      </c>
      <c r="Y439" s="1">
        <v>0</v>
      </c>
      <c r="Z439" s="1">
        <v>0</v>
      </c>
      <c r="AA439" s="1">
        <f t="shared" si="12"/>
        <v>140</v>
      </c>
      <c r="AB439" s="1">
        <v>162.5</v>
      </c>
      <c r="AC439" s="1">
        <f t="shared" si="13"/>
        <v>302.5</v>
      </c>
    </row>
    <row r="440" spans="1:29" x14ac:dyDescent="0.25">
      <c r="A440" s="1">
        <v>433</v>
      </c>
      <c r="B440" s="1" t="s">
        <v>314</v>
      </c>
      <c r="C440" s="2" t="s">
        <v>825</v>
      </c>
      <c r="D440" s="2" t="s">
        <v>1325</v>
      </c>
      <c r="E440" s="1" t="s">
        <v>1703</v>
      </c>
      <c r="F440" s="1" t="s">
        <v>792</v>
      </c>
      <c r="G440" s="1">
        <v>9</v>
      </c>
      <c r="H440" s="2" t="s">
        <v>1692</v>
      </c>
      <c r="I440" s="2" t="s">
        <v>27</v>
      </c>
      <c r="J440" s="1">
        <v>115</v>
      </c>
      <c r="K440" s="1">
        <v>2</v>
      </c>
      <c r="L440" s="1">
        <v>50</v>
      </c>
      <c r="M440" s="1">
        <v>1</v>
      </c>
      <c r="N440" s="1">
        <v>100</v>
      </c>
      <c r="O440" s="1">
        <v>1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f t="shared" si="12"/>
        <v>265</v>
      </c>
      <c r="AB440" s="1">
        <v>231.25</v>
      </c>
      <c r="AC440" s="1">
        <f t="shared" si="13"/>
        <v>496.25</v>
      </c>
    </row>
    <row r="441" spans="1:29" x14ac:dyDescent="0.25">
      <c r="A441" s="1">
        <v>434</v>
      </c>
      <c r="B441" s="1" t="s">
        <v>298</v>
      </c>
      <c r="C441" s="2" t="s">
        <v>1554</v>
      </c>
      <c r="D441" s="2" t="s">
        <v>1704</v>
      </c>
      <c r="E441" s="1" t="s">
        <v>1705</v>
      </c>
      <c r="F441" s="1" t="s">
        <v>792</v>
      </c>
      <c r="G441" s="1">
        <v>9</v>
      </c>
      <c r="H441" s="2" t="s">
        <v>1692</v>
      </c>
      <c r="I441" s="2" t="s">
        <v>27</v>
      </c>
      <c r="J441" s="1">
        <v>0</v>
      </c>
      <c r="K441" s="1">
        <v>0</v>
      </c>
      <c r="L441" s="1">
        <v>50</v>
      </c>
      <c r="M441" s="1">
        <v>1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f>450/4</f>
        <v>112.5</v>
      </c>
      <c r="T441" s="1">
        <v>1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f t="shared" si="12"/>
        <v>162.5</v>
      </c>
      <c r="AB441" s="1">
        <v>100</v>
      </c>
      <c r="AC441" s="1">
        <f t="shared" si="13"/>
        <v>262.5</v>
      </c>
    </row>
    <row r="442" spans="1:29" x14ac:dyDescent="0.25">
      <c r="A442" s="1">
        <v>435</v>
      </c>
      <c r="B442" s="1" t="s">
        <v>58</v>
      </c>
      <c r="C442" s="2" t="s">
        <v>1005</v>
      </c>
      <c r="D442" s="2" t="s">
        <v>823</v>
      </c>
      <c r="E442" s="1" t="s">
        <v>1706</v>
      </c>
      <c r="F442" s="1" t="s">
        <v>792</v>
      </c>
      <c r="G442" s="1">
        <v>9</v>
      </c>
      <c r="H442" s="2" t="s">
        <v>1692</v>
      </c>
      <c r="I442" s="2" t="s">
        <v>27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f t="shared" si="12"/>
        <v>0</v>
      </c>
      <c r="AB442" s="1">
        <v>50</v>
      </c>
      <c r="AC442" s="1">
        <f t="shared" si="13"/>
        <v>50</v>
      </c>
    </row>
    <row r="443" spans="1:29" x14ac:dyDescent="0.25">
      <c r="A443" s="1">
        <v>436</v>
      </c>
      <c r="B443" s="1" t="s">
        <v>701</v>
      </c>
      <c r="C443" s="2" t="s">
        <v>1707</v>
      </c>
      <c r="D443" s="2" t="s">
        <v>1138</v>
      </c>
      <c r="E443" s="1" t="s">
        <v>1708</v>
      </c>
      <c r="F443" s="1" t="s">
        <v>800</v>
      </c>
      <c r="G443" s="1">
        <v>9</v>
      </c>
      <c r="H443" s="2" t="s">
        <v>1709</v>
      </c>
      <c r="I443" s="2" t="s">
        <v>27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f t="shared" si="12"/>
        <v>0</v>
      </c>
      <c r="AB443" s="1">
        <v>100</v>
      </c>
      <c r="AC443" s="1">
        <f t="shared" si="13"/>
        <v>100</v>
      </c>
    </row>
    <row r="444" spans="1:29" x14ac:dyDescent="0.25">
      <c r="A444" s="1">
        <v>437</v>
      </c>
      <c r="B444" s="1" t="s">
        <v>739</v>
      </c>
      <c r="C444" s="2" t="s">
        <v>1710</v>
      </c>
      <c r="D444" s="2" t="s">
        <v>1711</v>
      </c>
      <c r="E444" s="1" t="s">
        <v>1712</v>
      </c>
      <c r="F444" s="1" t="s">
        <v>792</v>
      </c>
      <c r="G444" s="1">
        <v>9</v>
      </c>
      <c r="H444" s="2" t="s">
        <v>1709</v>
      </c>
      <c r="I444" s="2" t="s">
        <v>27</v>
      </c>
      <c r="J444" s="1">
        <v>0</v>
      </c>
      <c r="K444" s="1">
        <v>0</v>
      </c>
      <c r="L444" s="1">
        <v>0</v>
      </c>
      <c r="M444" s="1">
        <v>0</v>
      </c>
      <c r="N444" s="1">
        <v>100.44499999999999</v>
      </c>
      <c r="O444" s="1">
        <v>2</v>
      </c>
      <c r="P444" s="1">
        <v>723.21</v>
      </c>
      <c r="Q444" s="1">
        <v>9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30</v>
      </c>
      <c r="Y444" s="1">
        <v>0</v>
      </c>
      <c r="Z444" s="1">
        <v>50</v>
      </c>
      <c r="AA444" s="1">
        <f t="shared" si="12"/>
        <v>903.65499999999997</v>
      </c>
      <c r="AB444" s="1">
        <v>460.86500000000001</v>
      </c>
      <c r="AC444" s="1">
        <f t="shared" si="13"/>
        <v>1364.52</v>
      </c>
    </row>
    <row r="445" spans="1:29" x14ac:dyDescent="0.25">
      <c r="A445" s="1">
        <v>438</v>
      </c>
      <c r="B445" s="1" t="s">
        <v>293</v>
      </c>
      <c r="C445" s="2" t="s">
        <v>1095</v>
      </c>
      <c r="D445" s="2" t="s">
        <v>1713</v>
      </c>
      <c r="E445" s="1" t="s">
        <v>1714</v>
      </c>
      <c r="F445" s="1" t="s">
        <v>792</v>
      </c>
      <c r="G445" s="1">
        <v>9</v>
      </c>
      <c r="H445" s="2" t="s">
        <v>1709</v>
      </c>
      <c r="I445" s="2" t="s">
        <v>27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172.92</v>
      </c>
      <c r="Q445" s="1">
        <v>4</v>
      </c>
      <c r="R445" s="1">
        <v>0</v>
      </c>
      <c r="S445" s="1">
        <v>45.454545454545453</v>
      </c>
      <c r="T445" s="1">
        <v>1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50</v>
      </c>
      <c r="AA445" s="1">
        <f t="shared" si="12"/>
        <v>268.37454545454545</v>
      </c>
      <c r="AB445" s="1">
        <v>100</v>
      </c>
      <c r="AC445" s="1">
        <f t="shared" si="13"/>
        <v>368.37454545454545</v>
      </c>
    </row>
    <row r="446" spans="1:29" x14ac:dyDescent="0.25">
      <c r="A446" s="1">
        <v>439</v>
      </c>
      <c r="B446" s="1" t="s">
        <v>181</v>
      </c>
      <c r="C446" s="2" t="s">
        <v>179</v>
      </c>
      <c r="D446" s="2" t="s">
        <v>1121</v>
      </c>
      <c r="E446" s="1" t="s">
        <v>1103</v>
      </c>
      <c r="F446" s="1" t="s">
        <v>792</v>
      </c>
      <c r="G446" s="1">
        <v>9</v>
      </c>
      <c r="H446" s="2" t="s">
        <v>1709</v>
      </c>
      <c r="I446" s="2" t="s">
        <v>27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125</v>
      </c>
      <c r="Q446" s="1">
        <v>1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f t="shared" si="12"/>
        <v>125</v>
      </c>
      <c r="AB446" s="1">
        <v>150</v>
      </c>
      <c r="AC446" s="1">
        <f t="shared" si="13"/>
        <v>275</v>
      </c>
    </row>
    <row r="447" spans="1:29" x14ac:dyDescent="0.25">
      <c r="A447" s="1">
        <v>440</v>
      </c>
      <c r="B447" s="1" t="s">
        <v>196</v>
      </c>
      <c r="C447" s="2" t="s">
        <v>1715</v>
      </c>
      <c r="D447" s="2" t="s">
        <v>1064</v>
      </c>
      <c r="E447" s="1" t="s">
        <v>1716</v>
      </c>
      <c r="F447" s="1" t="s">
        <v>800</v>
      </c>
      <c r="G447" s="1">
        <v>9</v>
      </c>
      <c r="H447" s="2" t="s">
        <v>1709</v>
      </c>
      <c r="I447" s="2" t="s">
        <v>27</v>
      </c>
      <c r="J447" s="1">
        <v>0</v>
      </c>
      <c r="K447" s="1">
        <v>0</v>
      </c>
      <c r="L447" s="1">
        <v>0</v>
      </c>
      <c r="M447" s="1">
        <v>0</v>
      </c>
      <c r="N447" s="1">
        <v>114.375</v>
      </c>
      <c r="O447" s="1">
        <v>3</v>
      </c>
      <c r="P447" s="1">
        <v>270.83</v>
      </c>
      <c r="Q447" s="1">
        <v>3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f t="shared" si="12"/>
        <v>385.20499999999998</v>
      </c>
      <c r="AB447" s="1">
        <v>370.625</v>
      </c>
      <c r="AC447" s="1">
        <f t="shared" si="13"/>
        <v>755.82999999999993</v>
      </c>
    </row>
    <row r="448" spans="1:29" x14ac:dyDescent="0.25">
      <c r="A448" s="1">
        <v>441</v>
      </c>
      <c r="B448" s="1" t="s">
        <v>589</v>
      </c>
      <c r="C448" s="2" t="s">
        <v>897</v>
      </c>
      <c r="D448" s="1" t="s">
        <v>986</v>
      </c>
      <c r="E448" s="1" t="s">
        <v>1162</v>
      </c>
      <c r="F448" s="1" t="s">
        <v>800</v>
      </c>
      <c r="G448" s="1">
        <v>9</v>
      </c>
      <c r="H448" s="2" t="s">
        <v>1709</v>
      </c>
      <c r="I448" s="2" t="s">
        <v>1717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f t="shared" si="12"/>
        <v>0</v>
      </c>
      <c r="AB448" s="1">
        <v>0</v>
      </c>
      <c r="AC448" s="1">
        <f t="shared" si="13"/>
        <v>0</v>
      </c>
    </row>
    <row r="449" spans="1:29" x14ac:dyDescent="0.25">
      <c r="A449" s="1">
        <v>442</v>
      </c>
      <c r="B449" s="1" t="s">
        <v>207</v>
      </c>
      <c r="C449" s="2" t="s">
        <v>885</v>
      </c>
      <c r="D449" s="1" t="s">
        <v>1397</v>
      </c>
      <c r="E449" s="1" t="s">
        <v>1718</v>
      </c>
      <c r="F449" s="1" t="s">
        <v>792</v>
      </c>
      <c r="G449" s="1">
        <v>9</v>
      </c>
      <c r="H449" s="2" t="s">
        <v>1709</v>
      </c>
      <c r="I449" s="2" t="s">
        <v>27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f>500/6</f>
        <v>83.333333333333329</v>
      </c>
      <c r="Q449" s="1">
        <v>1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f t="shared" si="12"/>
        <v>83.333333333333329</v>
      </c>
      <c r="AB449" s="1">
        <v>0</v>
      </c>
      <c r="AC449" s="1">
        <f t="shared" si="13"/>
        <v>83.333333333333329</v>
      </c>
    </row>
    <row r="450" spans="1:29" x14ac:dyDescent="0.25">
      <c r="A450" s="1">
        <v>443</v>
      </c>
      <c r="B450" s="1" t="s">
        <v>540</v>
      </c>
      <c r="C450" s="2" t="s">
        <v>819</v>
      </c>
      <c r="D450" s="2" t="s">
        <v>1719</v>
      </c>
      <c r="E450" s="1" t="s">
        <v>1720</v>
      </c>
      <c r="F450" s="1" t="s">
        <v>792</v>
      </c>
      <c r="G450" s="1">
        <v>9</v>
      </c>
      <c r="H450" s="2" t="s">
        <v>1709</v>
      </c>
      <c r="I450" s="2" t="s">
        <v>27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389.49</v>
      </c>
      <c r="Q450" s="1">
        <v>5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f t="shared" si="12"/>
        <v>389.49</v>
      </c>
      <c r="AB450" s="1">
        <v>0</v>
      </c>
      <c r="AC450" s="1">
        <f t="shared" si="13"/>
        <v>389.49</v>
      </c>
    </row>
    <row r="451" spans="1:29" x14ac:dyDescent="0.25">
      <c r="A451" s="1">
        <v>444</v>
      </c>
      <c r="B451" s="1" t="s">
        <v>753</v>
      </c>
      <c r="C451" s="2" t="s">
        <v>1721</v>
      </c>
      <c r="D451" s="2" t="s">
        <v>861</v>
      </c>
      <c r="E451" s="1" t="s">
        <v>1722</v>
      </c>
      <c r="F451" s="1" t="s">
        <v>792</v>
      </c>
      <c r="G451" s="1">
        <v>9</v>
      </c>
      <c r="H451" s="2" t="s">
        <v>1709</v>
      </c>
      <c r="I451" s="2" t="s">
        <v>27</v>
      </c>
      <c r="J451" s="1">
        <v>0</v>
      </c>
      <c r="K451" s="1">
        <v>0</v>
      </c>
      <c r="L451" s="1">
        <v>50</v>
      </c>
      <c r="M451" s="1">
        <v>1</v>
      </c>
      <c r="N451" s="1">
        <v>0</v>
      </c>
      <c r="O451" s="1">
        <v>0</v>
      </c>
      <c r="P451" s="1">
        <v>202.38</v>
      </c>
      <c r="Q451" s="1">
        <v>4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f t="shared" si="12"/>
        <v>252.38</v>
      </c>
      <c r="AB451" s="1">
        <v>297.91999999999996</v>
      </c>
      <c r="AC451" s="1">
        <f t="shared" si="13"/>
        <v>550.29999999999995</v>
      </c>
    </row>
    <row r="452" spans="1:29" x14ac:dyDescent="0.25">
      <c r="A452" s="1">
        <v>445</v>
      </c>
      <c r="B452" s="1" t="s">
        <v>178</v>
      </c>
      <c r="C452" s="2" t="s">
        <v>805</v>
      </c>
      <c r="D452" s="1" t="s">
        <v>947</v>
      </c>
      <c r="E452" s="1" t="s">
        <v>1723</v>
      </c>
      <c r="F452" s="1" t="s">
        <v>792</v>
      </c>
      <c r="G452" s="1">
        <v>9</v>
      </c>
      <c r="H452" s="2" t="s">
        <v>1709</v>
      </c>
      <c r="I452" s="2" t="s">
        <v>27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f t="shared" si="12"/>
        <v>0</v>
      </c>
      <c r="AB452" s="1">
        <v>0</v>
      </c>
      <c r="AC452" s="1">
        <f t="shared" si="13"/>
        <v>0</v>
      </c>
    </row>
    <row r="453" spans="1:29" x14ac:dyDescent="0.25">
      <c r="A453" s="1">
        <v>446</v>
      </c>
      <c r="B453" s="1" t="s">
        <v>290</v>
      </c>
      <c r="C453" s="2" t="s">
        <v>1095</v>
      </c>
      <c r="D453" s="2" t="s">
        <v>1234</v>
      </c>
      <c r="E453" s="1" t="s">
        <v>1724</v>
      </c>
      <c r="F453" s="1" t="s">
        <v>792</v>
      </c>
      <c r="G453" s="1">
        <v>9</v>
      </c>
      <c r="H453" s="2" t="s">
        <v>1725</v>
      </c>
      <c r="I453" s="2" t="s">
        <v>27</v>
      </c>
      <c r="J453" s="1">
        <v>250</v>
      </c>
      <c r="K453" s="1">
        <v>1</v>
      </c>
      <c r="L453" s="1">
        <v>0</v>
      </c>
      <c r="M453" s="1">
        <v>0</v>
      </c>
      <c r="N453" s="1">
        <v>54.164999999999999</v>
      </c>
      <c r="O453" s="1">
        <v>1</v>
      </c>
      <c r="P453" s="1">
        <v>125</v>
      </c>
      <c r="Q453" s="1">
        <v>2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f t="shared" si="12"/>
        <v>429.16499999999996</v>
      </c>
      <c r="AB453" s="1">
        <v>500.59500000000003</v>
      </c>
      <c r="AC453" s="1">
        <f t="shared" si="13"/>
        <v>929.76</v>
      </c>
    </row>
    <row r="454" spans="1:29" x14ac:dyDescent="0.25">
      <c r="A454" s="1">
        <v>447</v>
      </c>
      <c r="B454" s="1" t="s">
        <v>192</v>
      </c>
      <c r="C454" s="2" t="s">
        <v>1726</v>
      </c>
      <c r="D454" s="2" t="s">
        <v>1727</v>
      </c>
      <c r="E454" s="1" t="s">
        <v>1728</v>
      </c>
      <c r="F454" s="1" t="s">
        <v>800</v>
      </c>
      <c r="G454" s="1">
        <v>9</v>
      </c>
      <c r="H454" s="2" t="s">
        <v>1725</v>
      </c>
      <c r="I454" s="2" t="s">
        <v>27</v>
      </c>
      <c r="J454" s="1">
        <v>150</v>
      </c>
      <c r="K454" s="1">
        <v>1</v>
      </c>
      <c r="L454" s="1">
        <v>0</v>
      </c>
      <c r="M454" s="1">
        <v>0</v>
      </c>
      <c r="N454" s="1">
        <v>46.875</v>
      </c>
      <c r="O454" s="1">
        <v>1</v>
      </c>
      <c r="P454" s="1">
        <v>142.86000000000001</v>
      </c>
      <c r="Q454" s="1">
        <v>3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70</v>
      </c>
      <c r="Y454" s="1">
        <v>0</v>
      </c>
      <c r="Z454" s="1">
        <v>0</v>
      </c>
      <c r="AA454" s="1">
        <f t="shared" ref="AA454:AA517" si="14">Z454+Y454+X454+V454+S454+P454+N454+L454+J454</f>
        <v>409.73500000000001</v>
      </c>
      <c r="AB454" s="1">
        <v>479.51499999999999</v>
      </c>
      <c r="AC454" s="1">
        <f t="shared" si="13"/>
        <v>889.25</v>
      </c>
    </row>
    <row r="455" spans="1:29" x14ac:dyDescent="0.25">
      <c r="A455" s="1">
        <v>448</v>
      </c>
      <c r="B455" s="1" t="s">
        <v>746</v>
      </c>
      <c r="C455" s="2" t="s">
        <v>1729</v>
      </c>
      <c r="D455" s="2" t="s">
        <v>898</v>
      </c>
      <c r="E455" s="1" t="s">
        <v>1730</v>
      </c>
      <c r="F455" s="1" t="s">
        <v>792</v>
      </c>
      <c r="G455" s="1">
        <v>9</v>
      </c>
      <c r="H455" s="2" t="s">
        <v>1725</v>
      </c>
      <c r="I455" s="2" t="s">
        <v>27</v>
      </c>
      <c r="J455" s="1">
        <v>250</v>
      </c>
      <c r="K455" s="1">
        <v>1</v>
      </c>
      <c r="L455" s="1">
        <v>0</v>
      </c>
      <c r="M455" s="1">
        <v>0</v>
      </c>
      <c r="N455" s="1">
        <v>84.375</v>
      </c>
      <c r="O455" s="1">
        <v>2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15</v>
      </c>
      <c r="Y455" s="1">
        <v>0</v>
      </c>
      <c r="Z455" s="1">
        <v>0</v>
      </c>
      <c r="AA455" s="1">
        <f t="shared" si="14"/>
        <v>349.375</v>
      </c>
      <c r="AB455" s="1">
        <v>446.875</v>
      </c>
      <c r="AC455" s="1">
        <f t="shared" si="13"/>
        <v>796.25</v>
      </c>
    </row>
    <row r="456" spans="1:29" x14ac:dyDescent="0.25">
      <c r="A456" s="1">
        <v>449</v>
      </c>
      <c r="B456" s="1" t="s">
        <v>708</v>
      </c>
      <c r="C456" s="2" t="s">
        <v>707</v>
      </c>
      <c r="D456" s="1" t="s">
        <v>881</v>
      </c>
      <c r="E456" s="1" t="s">
        <v>1731</v>
      </c>
      <c r="F456" s="1" t="s">
        <v>800</v>
      </c>
      <c r="G456" s="1">
        <v>9</v>
      </c>
      <c r="H456" s="2" t="s">
        <v>1725</v>
      </c>
      <c r="I456" s="2" t="s">
        <v>27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f t="shared" si="14"/>
        <v>0</v>
      </c>
      <c r="AB456" s="1">
        <v>0</v>
      </c>
      <c r="AC456" s="1">
        <f t="shared" si="13"/>
        <v>0</v>
      </c>
    </row>
    <row r="457" spans="1:29" x14ac:dyDescent="0.25">
      <c r="A457" s="1">
        <v>450</v>
      </c>
      <c r="B457" s="1" t="s">
        <v>72</v>
      </c>
      <c r="C457" s="2" t="s">
        <v>71</v>
      </c>
      <c r="D457" s="2" t="s">
        <v>1064</v>
      </c>
      <c r="E457" s="1" t="s">
        <v>1732</v>
      </c>
      <c r="F457" s="1" t="s">
        <v>800</v>
      </c>
      <c r="G457" s="1">
        <v>9</v>
      </c>
      <c r="H457" s="2" t="s">
        <v>1725</v>
      </c>
      <c r="I457" s="2" t="s">
        <v>27</v>
      </c>
      <c r="J457" s="1">
        <v>0</v>
      </c>
      <c r="K457" s="1">
        <v>0</v>
      </c>
      <c r="L457" s="1">
        <v>0</v>
      </c>
      <c r="M457" s="1">
        <v>0</v>
      </c>
      <c r="N457" s="1">
        <v>46.875</v>
      </c>
      <c r="O457" s="1">
        <v>1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f t="shared" si="14"/>
        <v>46.875</v>
      </c>
      <c r="AB457" s="1">
        <v>209.375</v>
      </c>
      <c r="AC457" s="1">
        <f t="shared" ref="AC457:AC520" si="15">AA457+AB457</f>
        <v>256.25</v>
      </c>
    </row>
    <row r="458" spans="1:29" x14ac:dyDescent="0.25">
      <c r="A458" s="1">
        <v>451</v>
      </c>
      <c r="B458" s="1" t="s">
        <v>545</v>
      </c>
      <c r="C458" s="2" t="s">
        <v>819</v>
      </c>
      <c r="D458" s="2" t="s">
        <v>1405</v>
      </c>
      <c r="E458" s="1" t="s">
        <v>1733</v>
      </c>
      <c r="F458" s="1" t="s">
        <v>792</v>
      </c>
      <c r="G458" s="1">
        <v>9</v>
      </c>
      <c r="H458" s="2" t="s">
        <v>1725</v>
      </c>
      <c r="I458" s="2" t="s">
        <v>27</v>
      </c>
      <c r="J458" s="1">
        <v>0</v>
      </c>
      <c r="K458" s="1">
        <v>0</v>
      </c>
      <c r="L458" s="1">
        <v>75</v>
      </c>
      <c r="M458" s="1">
        <v>1</v>
      </c>
      <c r="N458" s="1">
        <v>96.875</v>
      </c>
      <c r="O458" s="1">
        <v>2</v>
      </c>
      <c r="P458" s="1">
        <v>142.86000000000001</v>
      </c>
      <c r="Q458" s="1">
        <v>3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f t="shared" si="14"/>
        <v>314.73500000000001</v>
      </c>
      <c r="AB458" s="1">
        <v>607.79499999999996</v>
      </c>
      <c r="AC458" s="1">
        <f t="shared" si="15"/>
        <v>922.53</v>
      </c>
    </row>
    <row r="459" spans="1:29" x14ac:dyDescent="0.25">
      <c r="A459" s="1">
        <v>452</v>
      </c>
      <c r="B459" s="1" t="s">
        <v>264</v>
      </c>
      <c r="C459" s="2" t="s">
        <v>1354</v>
      </c>
      <c r="D459" s="2" t="s">
        <v>837</v>
      </c>
      <c r="E459" s="1" t="s">
        <v>1585</v>
      </c>
      <c r="F459" s="1" t="s">
        <v>792</v>
      </c>
      <c r="G459" s="1">
        <v>9</v>
      </c>
      <c r="H459" s="2" t="s">
        <v>1725</v>
      </c>
      <c r="I459" s="2" t="s">
        <v>27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f t="shared" si="14"/>
        <v>0</v>
      </c>
      <c r="AB459" s="1">
        <v>0</v>
      </c>
      <c r="AC459" s="1">
        <f t="shared" si="15"/>
        <v>0</v>
      </c>
    </row>
    <row r="460" spans="1:29" x14ac:dyDescent="0.25">
      <c r="A460" s="1">
        <v>453</v>
      </c>
      <c r="B460" s="1" t="s">
        <v>77</v>
      </c>
      <c r="C460" s="2" t="s">
        <v>1734</v>
      </c>
      <c r="D460" s="1" t="s">
        <v>886</v>
      </c>
      <c r="E460" s="1" t="s">
        <v>1735</v>
      </c>
      <c r="F460" s="1" t="s">
        <v>792</v>
      </c>
      <c r="G460" s="1">
        <v>9</v>
      </c>
      <c r="H460" s="2" t="s">
        <v>1725</v>
      </c>
      <c r="I460" s="2" t="s">
        <v>27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f t="shared" si="14"/>
        <v>0</v>
      </c>
      <c r="AB460" s="1">
        <v>0</v>
      </c>
      <c r="AC460" s="1">
        <f t="shared" si="15"/>
        <v>0</v>
      </c>
    </row>
    <row r="461" spans="1:29" x14ac:dyDescent="0.25">
      <c r="A461" s="1">
        <v>454</v>
      </c>
      <c r="B461" s="1" t="s">
        <v>242</v>
      </c>
      <c r="C461" s="2" t="s">
        <v>1262</v>
      </c>
      <c r="D461" s="2" t="s">
        <v>1325</v>
      </c>
      <c r="E461" s="1" t="s">
        <v>1736</v>
      </c>
      <c r="F461" s="1" t="s">
        <v>792</v>
      </c>
      <c r="G461" s="1">
        <v>9</v>
      </c>
      <c r="H461" s="2" t="s">
        <v>1725</v>
      </c>
      <c r="I461" s="2" t="s">
        <v>27</v>
      </c>
      <c r="J461" s="1">
        <v>100</v>
      </c>
      <c r="K461" s="1">
        <v>1</v>
      </c>
      <c r="L461" s="1">
        <v>0</v>
      </c>
      <c r="M461" s="1">
        <v>0</v>
      </c>
      <c r="N461" s="1">
        <v>0</v>
      </c>
      <c r="O461" s="1">
        <v>0</v>
      </c>
      <c r="P461" s="1">
        <v>42.86</v>
      </c>
      <c r="Q461" s="1">
        <v>1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f t="shared" si="14"/>
        <v>142.86000000000001</v>
      </c>
      <c r="AB461" s="1">
        <v>187.92000000000002</v>
      </c>
      <c r="AC461" s="1">
        <f t="shared" si="15"/>
        <v>330.78000000000003</v>
      </c>
    </row>
    <row r="462" spans="1:29" x14ac:dyDescent="0.25">
      <c r="A462" s="1">
        <v>455</v>
      </c>
      <c r="B462" s="1" t="s">
        <v>259</v>
      </c>
      <c r="C462" s="2" t="s">
        <v>1010</v>
      </c>
      <c r="D462" s="2" t="s">
        <v>1487</v>
      </c>
      <c r="E462" s="1" t="s">
        <v>1737</v>
      </c>
      <c r="F462" s="1" t="s">
        <v>800</v>
      </c>
      <c r="G462" s="1">
        <v>9</v>
      </c>
      <c r="H462" s="2" t="s">
        <v>1725</v>
      </c>
      <c r="I462" s="2" t="s">
        <v>27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f t="shared" si="14"/>
        <v>0</v>
      </c>
      <c r="AB462" s="1">
        <v>0</v>
      </c>
      <c r="AC462" s="1">
        <f t="shared" si="15"/>
        <v>0</v>
      </c>
    </row>
    <row r="463" spans="1:29" x14ac:dyDescent="0.25">
      <c r="A463" s="1">
        <v>456</v>
      </c>
      <c r="B463" s="1" t="s">
        <v>774</v>
      </c>
      <c r="C463" s="2" t="s">
        <v>1128</v>
      </c>
      <c r="D463" s="2" t="s">
        <v>935</v>
      </c>
      <c r="E463" s="1" t="s">
        <v>1738</v>
      </c>
      <c r="F463" s="1" t="s">
        <v>800</v>
      </c>
      <c r="G463" s="1">
        <v>9</v>
      </c>
      <c r="H463" s="2" t="s">
        <v>1725</v>
      </c>
      <c r="I463" s="2" t="s">
        <v>27</v>
      </c>
      <c r="J463" s="1">
        <v>0</v>
      </c>
      <c r="K463" s="1">
        <v>0</v>
      </c>
      <c r="L463" s="1">
        <v>0</v>
      </c>
      <c r="M463" s="1">
        <v>0</v>
      </c>
      <c r="N463" s="1">
        <v>54.164999999999999</v>
      </c>
      <c r="O463" s="1">
        <v>1</v>
      </c>
      <c r="P463" s="1">
        <v>92.86</v>
      </c>
      <c r="Q463" s="1">
        <v>2</v>
      </c>
      <c r="R463" s="1">
        <v>0</v>
      </c>
      <c r="S463" s="1">
        <v>0</v>
      </c>
      <c r="T463" s="1">
        <v>0</v>
      </c>
      <c r="U463" s="1">
        <v>0</v>
      </c>
      <c r="V463" s="1">
        <v>100</v>
      </c>
      <c r="W463" s="1">
        <v>1</v>
      </c>
      <c r="X463" s="1">
        <v>0</v>
      </c>
      <c r="Y463" s="1">
        <v>0</v>
      </c>
      <c r="Z463" s="1">
        <v>0</v>
      </c>
      <c r="AA463" s="1">
        <f t="shared" si="14"/>
        <v>247.02500000000001</v>
      </c>
      <c r="AB463" s="1">
        <v>154.16499999999999</v>
      </c>
      <c r="AC463" s="1">
        <f t="shared" si="15"/>
        <v>401.19</v>
      </c>
    </row>
    <row r="464" spans="1:29" x14ac:dyDescent="0.25">
      <c r="A464" s="1">
        <v>457</v>
      </c>
      <c r="B464" s="1" t="s">
        <v>241</v>
      </c>
      <c r="C464" s="2" t="s">
        <v>1262</v>
      </c>
      <c r="D464" s="1" t="s">
        <v>1739</v>
      </c>
      <c r="E464" s="1" t="s">
        <v>1740</v>
      </c>
      <c r="F464" s="1" t="s">
        <v>792</v>
      </c>
      <c r="G464" s="1">
        <v>9</v>
      </c>
      <c r="H464" s="2" t="s">
        <v>1725</v>
      </c>
      <c r="I464" s="2" t="s">
        <v>27</v>
      </c>
      <c r="J464" s="1">
        <v>0</v>
      </c>
      <c r="K464" s="1">
        <v>0</v>
      </c>
      <c r="L464" s="1">
        <v>0</v>
      </c>
      <c r="M464" s="1">
        <v>0</v>
      </c>
      <c r="N464" s="1">
        <v>139.375</v>
      </c>
      <c r="O464" s="1">
        <v>3</v>
      </c>
      <c r="P464" s="1">
        <v>95.45</v>
      </c>
      <c r="Q464" s="1">
        <v>2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70</v>
      </c>
      <c r="Y464" s="1">
        <v>0</v>
      </c>
      <c r="Z464" s="1">
        <v>0</v>
      </c>
      <c r="AA464" s="1">
        <f t="shared" si="14"/>
        <v>304.82499999999999</v>
      </c>
      <c r="AB464" s="1">
        <v>442.35499999999996</v>
      </c>
      <c r="AC464" s="1">
        <f t="shared" si="15"/>
        <v>747.18</v>
      </c>
    </row>
    <row r="465" spans="1:29" x14ac:dyDescent="0.25">
      <c r="A465" s="1">
        <v>458</v>
      </c>
      <c r="B465" s="1" t="s">
        <v>63</v>
      </c>
      <c r="C465" s="2" t="s">
        <v>1741</v>
      </c>
      <c r="D465" s="2" t="s">
        <v>965</v>
      </c>
      <c r="E465" s="1" t="s">
        <v>1742</v>
      </c>
      <c r="F465" s="1" t="s">
        <v>800</v>
      </c>
      <c r="G465" s="1">
        <v>9</v>
      </c>
      <c r="H465" s="2" t="s">
        <v>1725</v>
      </c>
      <c r="I465" s="2" t="s">
        <v>27</v>
      </c>
      <c r="J465" s="1">
        <v>15</v>
      </c>
      <c r="K465" s="1">
        <v>1</v>
      </c>
      <c r="L465" s="1">
        <v>50</v>
      </c>
      <c r="M465" s="1">
        <v>1</v>
      </c>
      <c r="N465" s="1">
        <v>37.5</v>
      </c>
      <c r="O465" s="1">
        <v>1</v>
      </c>
      <c r="P465" s="1">
        <v>92.86</v>
      </c>
      <c r="Q465" s="1">
        <v>2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f t="shared" si="14"/>
        <v>195.36</v>
      </c>
      <c r="AB465" s="1">
        <v>337.5</v>
      </c>
      <c r="AC465" s="1">
        <f t="shared" si="15"/>
        <v>532.86</v>
      </c>
    </row>
    <row r="466" spans="1:29" x14ac:dyDescent="0.25">
      <c r="A466" s="1">
        <v>459</v>
      </c>
      <c r="B466" s="1" t="s">
        <v>157</v>
      </c>
      <c r="C466" s="2" t="s">
        <v>1743</v>
      </c>
      <c r="D466" s="2" t="s">
        <v>1744</v>
      </c>
      <c r="E466" s="1" t="s">
        <v>1745</v>
      </c>
      <c r="F466" s="1" t="s">
        <v>792</v>
      </c>
      <c r="G466" s="1">
        <v>9</v>
      </c>
      <c r="H466" s="2" t="s">
        <v>1746</v>
      </c>
      <c r="I466" s="2" t="s">
        <v>27</v>
      </c>
      <c r="J466" s="1">
        <v>100</v>
      </c>
      <c r="K466" s="1">
        <v>1</v>
      </c>
      <c r="L466" s="1">
        <v>0</v>
      </c>
      <c r="M466" s="1">
        <v>0</v>
      </c>
      <c r="N466" s="1">
        <v>0</v>
      </c>
      <c r="O466" s="1">
        <v>0</v>
      </c>
      <c r="P466" s="1">
        <v>85.71</v>
      </c>
      <c r="Q466" s="1">
        <v>2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f t="shared" si="14"/>
        <v>185.70999999999998</v>
      </c>
      <c r="AB466" s="1">
        <v>292.86</v>
      </c>
      <c r="AC466" s="1">
        <f t="shared" si="15"/>
        <v>478.57</v>
      </c>
    </row>
    <row r="467" spans="1:29" x14ac:dyDescent="0.25">
      <c r="A467" s="1">
        <v>460</v>
      </c>
      <c r="B467" s="1" t="s">
        <v>587</v>
      </c>
      <c r="C467" s="2" t="s">
        <v>897</v>
      </c>
      <c r="D467" s="2" t="s">
        <v>1487</v>
      </c>
      <c r="E467" s="1" t="s">
        <v>1747</v>
      </c>
      <c r="F467" s="1" t="s">
        <v>792</v>
      </c>
      <c r="G467" s="1">
        <v>9</v>
      </c>
      <c r="H467" s="2" t="s">
        <v>1746</v>
      </c>
      <c r="I467" s="2" t="s">
        <v>27</v>
      </c>
      <c r="J467" s="1">
        <v>0</v>
      </c>
      <c r="K467" s="1">
        <v>0</v>
      </c>
      <c r="L467" s="1">
        <v>0</v>
      </c>
      <c r="M467" s="1">
        <v>0</v>
      </c>
      <c r="N467" s="1">
        <v>54.164999999999999</v>
      </c>
      <c r="O467" s="1">
        <v>1</v>
      </c>
      <c r="P467" s="1">
        <v>135.71</v>
      </c>
      <c r="Q467" s="1">
        <v>3</v>
      </c>
      <c r="R467" s="1">
        <v>0</v>
      </c>
      <c r="S467" s="1">
        <v>0</v>
      </c>
      <c r="T467" s="1">
        <v>0</v>
      </c>
      <c r="U467" s="1">
        <v>0</v>
      </c>
      <c r="V467" s="1">
        <v>149.5</v>
      </c>
      <c r="W467" s="1">
        <v>3</v>
      </c>
      <c r="X467" s="1">
        <v>15</v>
      </c>
      <c r="Y467" s="1">
        <v>0</v>
      </c>
      <c r="Z467" s="1">
        <v>0</v>
      </c>
      <c r="AA467" s="1">
        <f t="shared" si="14"/>
        <v>354.37500000000006</v>
      </c>
      <c r="AB467" s="1">
        <v>388.09500000000003</v>
      </c>
      <c r="AC467" s="1">
        <f t="shared" si="15"/>
        <v>742.47</v>
      </c>
    </row>
    <row r="468" spans="1:29" x14ac:dyDescent="0.25">
      <c r="A468" s="1">
        <v>461</v>
      </c>
      <c r="B468" s="1" t="s">
        <v>522</v>
      </c>
      <c r="C468" s="2" t="s">
        <v>1189</v>
      </c>
      <c r="D468" s="2" t="s">
        <v>916</v>
      </c>
      <c r="E468" s="1" t="s">
        <v>1748</v>
      </c>
      <c r="F468" s="1" t="s">
        <v>800</v>
      </c>
      <c r="G468" s="1">
        <v>9</v>
      </c>
      <c r="H468" s="2" t="s">
        <v>1746</v>
      </c>
      <c r="I468" s="2" t="s">
        <v>27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f t="shared" si="14"/>
        <v>0</v>
      </c>
      <c r="AB468" s="1">
        <v>0</v>
      </c>
      <c r="AC468" s="1">
        <f t="shared" si="15"/>
        <v>0</v>
      </c>
    </row>
    <row r="469" spans="1:29" x14ac:dyDescent="0.25">
      <c r="A469" s="1">
        <v>462</v>
      </c>
      <c r="B469" s="1" t="s">
        <v>511</v>
      </c>
      <c r="C469" s="2" t="s">
        <v>810</v>
      </c>
      <c r="D469" s="1" t="s">
        <v>986</v>
      </c>
      <c r="E469" s="1" t="s">
        <v>1749</v>
      </c>
      <c r="F469" s="1" t="s">
        <v>800</v>
      </c>
      <c r="G469" s="1">
        <v>9</v>
      </c>
      <c r="H469" s="2" t="s">
        <v>1746</v>
      </c>
      <c r="I469" s="2" t="s">
        <v>27</v>
      </c>
      <c r="J469" s="1">
        <v>200</v>
      </c>
      <c r="K469" s="1">
        <v>1</v>
      </c>
      <c r="L469" s="1">
        <v>100</v>
      </c>
      <c r="M469" s="1">
        <v>2</v>
      </c>
      <c r="N469" s="1">
        <v>0</v>
      </c>
      <c r="O469" s="1">
        <v>0</v>
      </c>
      <c r="P469" s="1">
        <v>75</v>
      </c>
      <c r="Q469" s="1">
        <v>1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40</v>
      </c>
      <c r="Y469" s="1">
        <v>0</v>
      </c>
      <c r="Z469" s="1">
        <v>0</v>
      </c>
      <c r="AA469" s="1">
        <f t="shared" si="14"/>
        <v>415</v>
      </c>
      <c r="AB469" s="1">
        <v>433.33500000000004</v>
      </c>
      <c r="AC469" s="1">
        <f t="shared" si="15"/>
        <v>848.33500000000004</v>
      </c>
    </row>
    <row r="470" spans="1:29" x14ac:dyDescent="0.25">
      <c r="A470" s="1">
        <v>463</v>
      </c>
      <c r="B470" s="1" t="s">
        <v>781</v>
      </c>
      <c r="C470" s="2" t="s">
        <v>775</v>
      </c>
      <c r="D470" s="2" t="s">
        <v>1151</v>
      </c>
      <c r="E470" s="1" t="s">
        <v>1750</v>
      </c>
      <c r="F470" s="1" t="s">
        <v>800</v>
      </c>
      <c r="G470" s="1">
        <v>9</v>
      </c>
      <c r="H470" s="2" t="s">
        <v>1746</v>
      </c>
      <c r="I470" s="2" t="s">
        <v>27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35.71</v>
      </c>
      <c r="Q470" s="1">
        <v>1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f t="shared" si="14"/>
        <v>35.71</v>
      </c>
      <c r="AB470" s="1">
        <v>0</v>
      </c>
      <c r="AC470" s="1">
        <f t="shared" si="15"/>
        <v>35.71</v>
      </c>
    </row>
    <row r="471" spans="1:29" x14ac:dyDescent="0.25">
      <c r="A471" s="1">
        <v>464</v>
      </c>
      <c r="B471" s="1" t="s">
        <v>147</v>
      </c>
      <c r="C471" s="2" t="s">
        <v>1751</v>
      </c>
      <c r="D471" s="2" t="s">
        <v>893</v>
      </c>
      <c r="E471" s="1" t="s">
        <v>1752</v>
      </c>
      <c r="F471" s="1" t="s">
        <v>792</v>
      </c>
      <c r="G471" s="1">
        <v>9</v>
      </c>
      <c r="H471" s="2" t="s">
        <v>1746</v>
      </c>
      <c r="I471" s="2" t="s">
        <v>27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f t="shared" si="14"/>
        <v>0</v>
      </c>
      <c r="AB471" s="1">
        <v>50</v>
      </c>
      <c r="AC471" s="1">
        <f t="shared" si="15"/>
        <v>50</v>
      </c>
    </row>
    <row r="472" spans="1:29" x14ac:dyDescent="0.25">
      <c r="A472" s="1">
        <v>465</v>
      </c>
      <c r="B472" s="1" t="s">
        <v>180</v>
      </c>
      <c r="C472" s="2" t="s">
        <v>179</v>
      </c>
      <c r="D472" s="2" t="s">
        <v>968</v>
      </c>
      <c r="E472" s="1" t="s">
        <v>1753</v>
      </c>
      <c r="F472" s="1" t="s">
        <v>792</v>
      </c>
      <c r="G472" s="1">
        <v>9</v>
      </c>
      <c r="H472" s="2" t="s">
        <v>1746</v>
      </c>
      <c r="I472" s="2" t="s">
        <v>27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125</v>
      </c>
      <c r="Q472" s="1">
        <v>1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f t="shared" si="14"/>
        <v>125</v>
      </c>
      <c r="AB472" s="1">
        <v>0</v>
      </c>
      <c r="AC472" s="1">
        <f t="shared" si="15"/>
        <v>125</v>
      </c>
    </row>
    <row r="473" spans="1:29" x14ac:dyDescent="0.25">
      <c r="A473" s="1">
        <v>466</v>
      </c>
      <c r="B473" s="1" t="s">
        <v>424</v>
      </c>
      <c r="C473" s="2" t="s">
        <v>420</v>
      </c>
      <c r="D473" s="1" t="s">
        <v>881</v>
      </c>
      <c r="E473" s="1" t="s">
        <v>1222</v>
      </c>
      <c r="F473" s="1" t="s">
        <v>800</v>
      </c>
      <c r="G473" s="1">
        <v>9</v>
      </c>
      <c r="H473" s="2" t="s">
        <v>1746</v>
      </c>
      <c r="I473" s="2" t="s">
        <v>27</v>
      </c>
      <c r="J473" s="1">
        <v>0</v>
      </c>
      <c r="K473" s="1">
        <v>0</v>
      </c>
      <c r="L473" s="1">
        <v>50</v>
      </c>
      <c r="M473" s="1">
        <v>1</v>
      </c>
      <c r="N473" s="1">
        <v>0</v>
      </c>
      <c r="O473" s="1">
        <v>0</v>
      </c>
      <c r="P473" s="1">
        <v>100</v>
      </c>
      <c r="Q473" s="1">
        <v>3</v>
      </c>
      <c r="R473" s="1">
        <v>1</v>
      </c>
      <c r="S473" s="1">
        <v>0</v>
      </c>
      <c r="T473" s="1">
        <v>0</v>
      </c>
      <c r="U473" s="1">
        <v>0</v>
      </c>
      <c r="V473" s="1">
        <v>86.67</v>
      </c>
      <c r="W473" s="1">
        <v>2</v>
      </c>
      <c r="X473" s="1">
        <v>30</v>
      </c>
      <c r="Y473" s="1">
        <v>0</v>
      </c>
      <c r="Z473" s="1">
        <v>0</v>
      </c>
      <c r="AA473" s="1">
        <f t="shared" si="14"/>
        <v>266.67</v>
      </c>
      <c r="AB473" s="1">
        <v>0</v>
      </c>
      <c r="AC473" s="1">
        <f t="shared" si="15"/>
        <v>266.67</v>
      </c>
    </row>
    <row r="474" spans="1:29" x14ac:dyDescent="0.25">
      <c r="A474" s="1">
        <v>467</v>
      </c>
      <c r="B474" s="1" t="s">
        <v>61</v>
      </c>
      <c r="C474" s="2" t="s">
        <v>1754</v>
      </c>
      <c r="D474" s="2" t="s">
        <v>837</v>
      </c>
      <c r="E474" s="1" t="s">
        <v>1755</v>
      </c>
      <c r="F474" s="1" t="s">
        <v>800</v>
      </c>
      <c r="G474" s="1">
        <v>9</v>
      </c>
      <c r="H474" s="2" t="s">
        <v>1746</v>
      </c>
      <c r="I474" s="2" t="s">
        <v>27</v>
      </c>
      <c r="J474" s="1">
        <v>100</v>
      </c>
      <c r="K474" s="1">
        <v>1</v>
      </c>
      <c r="L474" s="1">
        <v>0</v>
      </c>
      <c r="M474" s="1">
        <v>0</v>
      </c>
      <c r="N474" s="1">
        <v>0</v>
      </c>
      <c r="O474" s="1">
        <v>0</v>
      </c>
      <c r="P474" s="1">
        <v>35.71</v>
      </c>
      <c r="Q474" s="1">
        <v>1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f t="shared" si="14"/>
        <v>135.71</v>
      </c>
      <c r="AB474" s="1">
        <v>33.335000000000001</v>
      </c>
      <c r="AC474" s="1">
        <f t="shared" si="15"/>
        <v>169.04500000000002</v>
      </c>
    </row>
    <row r="475" spans="1:29" x14ac:dyDescent="0.25">
      <c r="A475" s="1">
        <v>468</v>
      </c>
      <c r="B475" s="1" t="s">
        <v>334</v>
      </c>
      <c r="C475" s="2" t="s">
        <v>996</v>
      </c>
      <c r="D475" s="1" t="s">
        <v>792</v>
      </c>
      <c r="E475" s="1" t="s">
        <v>1756</v>
      </c>
      <c r="F475" s="1" t="s">
        <v>792</v>
      </c>
      <c r="G475" s="1">
        <v>9</v>
      </c>
      <c r="H475" s="2" t="s">
        <v>1757</v>
      </c>
      <c r="I475" s="2" t="s">
        <v>27</v>
      </c>
      <c r="J475" s="1">
        <v>0</v>
      </c>
      <c r="K475" s="1">
        <v>0</v>
      </c>
      <c r="L475" s="1">
        <v>0</v>
      </c>
      <c r="M475" s="1">
        <v>0</v>
      </c>
      <c r="N475" s="1">
        <v>46.875</v>
      </c>
      <c r="O475" s="1">
        <v>1</v>
      </c>
      <c r="P475" s="1">
        <f>50+50</f>
        <v>100</v>
      </c>
      <c r="Q475" s="1">
        <v>2</v>
      </c>
      <c r="R475" s="1">
        <v>1</v>
      </c>
      <c r="S475" s="1">
        <v>120</v>
      </c>
      <c r="T475" s="1">
        <v>1</v>
      </c>
      <c r="U475" s="1">
        <v>0</v>
      </c>
      <c r="V475" s="1">
        <f>250/7+250/6</f>
        <v>77.38095238095238</v>
      </c>
      <c r="W475" s="1">
        <v>2</v>
      </c>
      <c r="X475" s="1">
        <v>0</v>
      </c>
      <c r="Y475" s="1">
        <v>0</v>
      </c>
      <c r="Z475" s="1">
        <v>0</v>
      </c>
      <c r="AA475" s="1">
        <f t="shared" si="14"/>
        <v>344.25595238095241</v>
      </c>
      <c r="AB475" s="1">
        <v>232.58500000000001</v>
      </c>
      <c r="AC475" s="1">
        <f t="shared" si="15"/>
        <v>576.84095238095244</v>
      </c>
    </row>
    <row r="476" spans="1:29" s="10" customFormat="1" x14ac:dyDescent="0.25">
      <c r="A476" s="1">
        <v>469</v>
      </c>
      <c r="B476" s="10" t="s">
        <v>443</v>
      </c>
      <c r="C476" s="11" t="s">
        <v>810</v>
      </c>
      <c r="D476" s="10" t="s">
        <v>994</v>
      </c>
      <c r="E476" s="10" t="s">
        <v>1758</v>
      </c>
      <c r="F476" s="10" t="s">
        <v>800</v>
      </c>
      <c r="G476" s="10">
        <v>9</v>
      </c>
      <c r="H476" s="11" t="s">
        <v>1757</v>
      </c>
      <c r="I476" s="11" t="s">
        <v>27</v>
      </c>
      <c r="J476" s="10">
        <v>200</v>
      </c>
      <c r="K476" s="10">
        <v>1</v>
      </c>
      <c r="L476" s="10">
        <v>0</v>
      </c>
      <c r="M476" s="10">
        <v>0</v>
      </c>
      <c r="N476" s="10">
        <v>285.43</v>
      </c>
      <c r="O476" s="10">
        <v>5</v>
      </c>
      <c r="P476" s="10">
        <v>342.26</v>
      </c>
      <c r="Q476" s="10">
        <v>6</v>
      </c>
      <c r="R476" s="10">
        <v>1</v>
      </c>
      <c r="S476" s="10">
        <v>0</v>
      </c>
      <c r="T476" s="10">
        <v>0</v>
      </c>
      <c r="U476" s="10">
        <v>0</v>
      </c>
      <c r="V476" s="10">
        <v>30</v>
      </c>
      <c r="W476" s="10">
        <v>1</v>
      </c>
      <c r="X476" s="10">
        <v>60</v>
      </c>
      <c r="Y476" s="10">
        <v>0</v>
      </c>
      <c r="Z476" s="10">
        <v>0</v>
      </c>
      <c r="AA476" s="10">
        <f t="shared" si="14"/>
        <v>917.69</v>
      </c>
      <c r="AB476" s="10">
        <v>904.90499999999997</v>
      </c>
      <c r="AC476" s="1">
        <f t="shared" si="15"/>
        <v>1822.595</v>
      </c>
    </row>
    <row r="477" spans="1:29" x14ac:dyDescent="0.25">
      <c r="A477" s="1">
        <v>470</v>
      </c>
      <c r="B477" s="1" t="s">
        <v>54</v>
      </c>
      <c r="C477" s="2" t="s">
        <v>1759</v>
      </c>
      <c r="D477" s="1" t="s">
        <v>1421</v>
      </c>
      <c r="E477" s="1" t="s">
        <v>1760</v>
      </c>
      <c r="F477" s="1" t="s">
        <v>800</v>
      </c>
      <c r="G477" s="1">
        <v>9</v>
      </c>
      <c r="H477" s="2" t="s">
        <v>1757</v>
      </c>
      <c r="I477" s="2" t="s">
        <v>27</v>
      </c>
      <c r="J477" s="1">
        <v>15</v>
      </c>
      <c r="K477" s="1">
        <v>1</v>
      </c>
      <c r="L477" s="1">
        <v>150</v>
      </c>
      <c r="M477" s="1">
        <v>2</v>
      </c>
      <c r="N477" s="1">
        <f>50+46.875</f>
        <v>96.875</v>
      </c>
      <c r="O477" s="1">
        <v>2</v>
      </c>
      <c r="P477" s="1">
        <f>250/5+250/4</f>
        <v>112.5</v>
      </c>
      <c r="Q477" s="1">
        <v>2</v>
      </c>
      <c r="R477" s="1">
        <v>1</v>
      </c>
      <c r="S477" s="1">
        <v>0</v>
      </c>
      <c r="T477" s="1">
        <v>0</v>
      </c>
      <c r="U477" s="1">
        <v>0</v>
      </c>
      <c r="V477" s="1">
        <v>31.25</v>
      </c>
      <c r="W477" s="1">
        <v>1</v>
      </c>
      <c r="X477" s="1">
        <v>0</v>
      </c>
      <c r="Y477" s="1">
        <v>0</v>
      </c>
      <c r="Z477" s="1">
        <v>0</v>
      </c>
      <c r="AA477" s="1">
        <f t="shared" si="14"/>
        <v>405.625</v>
      </c>
      <c r="AB477" s="1">
        <v>297.58499999999998</v>
      </c>
      <c r="AC477" s="1">
        <f t="shared" si="15"/>
        <v>703.21</v>
      </c>
    </row>
    <row r="478" spans="1:29" x14ac:dyDescent="0.25">
      <c r="A478" s="1">
        <v>471</v>
      </c>
      <c r="B478" s="1" t="s">
        <v>683</v>
      </c>
      <c r="C478" s="2" t="s">
        <v>1761</v>
      </c>
      <c r="D478" s="2" t="s">
        <v>849</v>
      </c>
      <c r="E478" s="1" t="s">
        <v>1762</v>
      </c>
      <c r="F478" s="1" t="s">
        <v>792</v>
      </c>
      <c r="G478" s="1">
        <v>9</v>
      </c>
      <c r="H478" s="2" t="s">
        <v>1757</v>
      </c>
      <c r="I478" s="2" t="s">
        <v>27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91.67</v>
      </c>
      <c r="Q478" s="1">
        <v>2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f t="shared" si="14"/>
        <v>91.67</v>
      </c>
      <c r="AB478" s="1">
        <v>200</v>
      </c>
      <c r="AC478" s="1">
        <f t="shared" si="15"/>
        <v>291.67</v>
      </c>
    </row>
    <row r="479" spans="1:29" x14ac:dyDescent="0.25">
      <c r="A479" s="1">
        <v>472</v>
      </c>
      <c r="B479" s="1" t="s">
        <v>570</v>
      </c>
      <c r="C479" s="2" t="s">
        <v>1763</v>
      </c>
      <c r="D479" s="2" t="s">
        <v>1121</v>
      </c>
      <c r="E479" s="1" t="s">
        <v>1764</v>
      </c>
      <c r="F479" s="1" t="s">
        <v>792</v>
      </c>
      <c r="G479" s="1">
        <v>9</v>
      </c>
      <c r="H479" s="2" t="s">
        <v>1757</v>
      </c>
      <c r="I479" s="2" t="s">
        <v>27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100</v>
      </c>
      <c r="Q479" s="1">
        <v>3</v>
      </c>
      <c r="R479" s="1">
        <v>1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f t="shared" si="14"/>
        <v>100</v>
      </c>
      <c r="AB479" s="1">
        <v>0</v>
      </c>
      <c r="AC479" s="1">
        <f t="shared" si="15"/>
        <v>100</v>
      </c>
    </row>
    <row r="480" spans="1:29" x14ac:dyDescent="0.25">
      <c r="A480" s="1">
        <v>473</v>
      </c>
      <c r="B480" s="1" t="s">
        <v>55</v>
      </c>
      <c r="C480" s="2" t="s">
        <v>1765</v>
      </c>
      <c r="D480" s="2" t="s">
        <v>1766</v>
      </c>
      <c r="E480" s="1" t="s">
        <v>1767</v>
      </c>
      <c r="F480" s="1" t="s">
        <v>792</v>
      </c>
      <c r="G480" s="1">
        <v>9</v>
      </c>
      <c r="H480" s="2" t="s">
        <v>1757</v>
      </c>
      <c r="I480" s="2" t="s">
        <v>27</v>
      </c>
      <c r="J480" s="1">
        <v>0</v>
      </c>
      <c r="K480" s="1">
        <v>0</v>
      </c>
      <c r="L480" s="1">
        <v>0</v>
      </c>
      <c r="M480" s="1">
        <v>0</v>
      </c>
      <c r="N480" s="1">
        <v>46.875</v>
      </c>
      <c r="O480" s="1">
        <v>1</v>
      </c>
      <c r="P480" s="1">
        <f>250/5+125+250/7</f>
        <v>210.71428571428572</v>
      </c>
      <c r="Q480" s="1">
        <v>1</v>
      </c>
      <c r="R480" s="1">
        <v>1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20</v>
      </c>
      <c r="Z480" s="1">
        <v>0</v>
      </c>
      <c r="AA480" s="1">
        <f t="shared" si="14"/>
        <v>277.58928571428572</v>
      </c>
      <c r="AB480" s="1">
        <v>132.58500000000001</v>
      </c>
      <c r="AC480" s="1">
        <f t="shared" si="15"/>
        <v>410.1742857142857</v>
      </c>
    </row>
    <row r="481" spans="1:29" x14ac:dyDescent="0.25">
      <c r="A481" s="1">
        <v>474</v>
      </c>
      <c r="B481" s="1" t="s">
        <v>546</v>
      </c>
      <c r="C481" s="2" t="s">
        <v>819</v>
      </c>
      <c r="D481" s="2" t="s">
        <v>849</v>
      </c>
      <c r="E481" s="1" t="s">
        <v>1768</v>
      </c>
      <c r="F481" s="1" t="s">
        <v>792</v>
      </c>
      <c r="G481" s="1">
        <v>9</v>
      </c>
      <c r="H481" s="2" t="s">
        <v>1769</v>
      </c>
      <c r="I481" s="2" t="s">
        <v>27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f t="shared" si="14"/>
        <v>0</v>
      </c>
      <c r="AB481" s="1">
        <v>0</v>
      </c>
      <c r="AC481" s="1">
        <f t="shared" si="15"/>
        <v>0</v>
      </c>
    </row>
    <row r="482" spans="1:29" x14ac:dyDescent="0.25">
      <c r="A482" s="1">
        <v>475</v>
      </c>
      <c r="B482" s="1" t="s">
        <v>98</v>
      </c>
      <c r="C482" s="2" t="s">
        <v>1770</v>
      </c>
      <c r="D482" s="1" t="s">
        <v>792</v>
      </c>
      <c r="E482" s="1" t="s">
        <v>1771</v>
      </c>
      <c r="F482" s="1" t="s">
        <v>792</v>
      </c>
      <c r="G482" s="1">
        <v>9</v>
      </c>
      <c r="H482" s="2" t="s">
        <v>1769</v>
      </c>
      <c r="I482" s="2" t="s">
        <v>27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f t="shared" si="14"/>
        <v>0</v>
      </c>
      <c r="AB482" s="1">
        <v>0</v>
      </c>
      <c r="AC482" s="1">
        <f t="shared" si="15"/>
        <v>0</v>
      </c>
    </row>
    <row r="483" spans="1:29" x14ac:dyDescent="0.25">
      <c r="A483" s="1">
        <v>476</v>
      </c>
      <c r="B483" s="1" t="s">
        <v>734</v>
      </c>
      <c r="C483" s="2" t="s">
        <v>944</v>
      </c>
      <c r="D483" s="2" t="s">
        <v>1772</v>
      </c>
      <c r="E483" s="1" t="s">
        <v>1773</v>
      </c>
      <c r="F483" s="1" t="s">
        <v>792</v>
      </c>
      <c r="G483" s="1">
        <v>9</v>
      </c>
      <c r="H483" s="2" t="s">
        <v>1769</v>
      </c>
      <c r="I483" s="2" t="s">
        <v>27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f t="shared" si="14"/>
        <v>0</v>
      </c>
      <c r="AB483" s="1">
        <v>0</v>
      </c>
      <c r="AC483" s="1">
        <f t="shared" si="15"/>
        <v>0</v>
      </c>
    </row>
    <row r="484" spans="1:29" x14ac:dyDescent="0.25">
      <c r="A484" s="1">
        <v>477</v>
      </c>
      <c r="B484" s="1" t="s">
        <v>628</v>
      </c>
      <c r="C484" s="2" t="s">
        <v>1237</v>
      </c>
      <c r="D484" s="1" t="s">
        <v>1421</v>
      </c>
      <c r="E484" s="1" t="s">
        <v>1774</v>
      </c>
      <c r="F484" s="1" t="s">
        <v>800</v>
      </c>
      <c r="G484" s="1">
        <v>10</v>
      </c>
      <c r="H484" s="2" t="s">
        <v>1775</v>
      </c>
      <c r="I484" s="2" t="s">
        <v>35</v>
      </c>
      <c r="J484" s="1">
        <v>0</v>
      </c>
      <c r="K484" s="1">
        <v>0</v>
      </c>
      <c r="L484" s="1">
        <v>0</v>
      </c>
      <c r="M484" s="1">
        <v>0</v>
      </c>
      <c r="N484" s="1">
        <v>25</v>
      </c>
      <c r="O484" s="1">
        <v>1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f t="shared" si="14"/>
        <v>25</v>
      </c>
      <c r="AB484" s="1">
        <v>0</v>
      </c>
      <c r="AC484" s="1">
        <f t="shared" si="15"/>
        <v>25</v>
      </c>
    </row>
    <row r="485" spans="1:29" x14ac:dyDescent="0.25">
      <c r="A485" s="1">
        <v>478</v>
      </c>
      <c r="B485" s="1" t="s">
        <v>34</v>
      </c>
      <c r="C485" s="2" t="s">
        <v>1163</v>
      </c>
      <c r="D485" s="2" t="s">
        <v>1776</v>
      </c>
      <c r="E485" s="1" t="s">
        <v>1777</v>
      </c>
      <c r="F485" s="1" t="s">
        <v>792</v>
      </c>
      <c r="G485" s="1">
        <v>10</v>
      </c>
      <c r="H485" s="2" t="s">
        <v>1775</v>
      </c>
      <c r="I485" s="2" t="s">
        <v>35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f t="shared" si="14"/>
        <v>0</v>
      </c>
      <c r="AB485" s="1">
        <v>0</v>
      </c>
      <c r="AC485" s="1">
        <f t="shared" si="15"/>
        <v>0</v>
      </c>
    </row>
    <row r="486" spans="1:29" x14ac:dyDescent="0.25">
      <c r="A486" s="1">
        <v>479</v>
      </c>
      <c r="B486" s="1" t="s">
        <v>115</v>
      </c>
      <c r="C486" s="2" t="s">
        <v>903</v>
      </c>
      <c r="D486" s="2" t="s">
        <v>1778</v>
      </c>
      <c r="E486" s="1" t="s">
        <v>1779</v>
      </c>
      <c r="F486" s="1" t="s">
        <v>800</v>
      </c>
      <c r="G486" s="1">
        <v>10</v>
      </c>
      <c r="H486" s="2" t="s">
        <v>1775</v>
      </c>
      <c r="I486" s="2" t="s">
        <v>35</v>
      </c>
      <c r="J486" s="1">
        <v>100</v>
      </c>
      <c r="K486" s="1">
        <v>1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100</v>
      </c>
      <c r="W486" s="1">
        <v>1</v>
      </c>
      <c r="X486" s="1">
        <v>0</v>
      </c>
      <c r="Y486" s="1">
        <v>0</v>
      </c>
      <c r="Z486" s="1">
        <v>0</v>
      </c>
      <c r="AA486" s="1">
        <f t="shared" si="14"/>
        <v>200</v>
      </c>
      <c r="AB486" s="1">
        <v>0</v>
      </c>
      <c r="AC486" s="1">
        <f t="shared" si="15"/>
        <v>200</v>
      </c>
    </row>
    <row r="487" spans="1:29" x14ac:dyDescent="0.25">
      <c r="A487" s="1">
        <v>480</v>
      </c>
      <c r="B487" s="1" t="s">
        <v>460</v>
      </c>
      <c r="C487" s="2" t="s">
        <v>454</v>
      </c>
      <c r="D487" s="2" t="s">
        <v>1556</v>
      </c>
      <c r="E487" s="1" t="s">
        <v>1780</v>
      </c>
      <c r="F487" s="1" t="s">
        <v>800</v>
      </c>
      <c r="G487" s="1">
        <v>10</v>
      </c>
      <c r="H487" s="2" t="s">
        <v>1775</v>
      </c>
      <c r="I487" s="2" t="s">
        <v>35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f t="shared" si="14"/>
        <v>0</v>
      </c>
      <c r="AB487" s="1">
        <v>0</v>
      </c>
      <c r="AC487" s="1">
        <f t="shared" si="15"/>
        <v>0</v>
      </c>
    </row>
    <row r="488" spans="1:29" x14ac:dyDescent="0.25">
      <c r="A488" s="1">
        <v>481</v>
      </c>
      <c r="B488" s="1" t="s">
        <v>632</v>
      </c>
      <c r="C488" s="1" t="s">
        <v>1781</v>
      </c>
      <c r="D488" s="2" t="s">
        <v>979</v>
      </c>
      <c r="E488" s="1" t="s">
        <v>1782</v>
      </c>
      <c r="F488" s="1" t="s">
        <v>792</v>
      </c>
      <c r="G488" s="1">
        <v>10</v>
      </c>
      <c r="H488" s="2" t="s">
        <v>1775</v>
      </c>
      <c r="I488" s="2" t="s">
        <v>35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f t="shared" si="14"/>
        <v>0</v>
      </c>
      <c r="AB488" s="1">
        <v>500</v>
      </c>
      <c r="AC488" s="1">
        <f t="shared" si="15"/>
        <v>500</v>
      </c>
    </row>
    <row r="489" spans="1:29" x14ac:dyDescent="0.25">
      <c r="A489" s="1">
        <v>482</v>
      </c>
      <c r="B489" s="1" t="s">
        <v>390</v>
      </c>
      <c r="C489" s="2" t="s">
        <v>1575</v>
      </c>
      <c r="D489" s="2" t="s">
        <v>916</v>
      </c>
      <c r="E489" s="1" t="s">
        <v>1783</v>
      </c>
      <c r="F489" s="1" t="s">
        <v>800</v>
      </c>
      <c r="G489" s="1">
        <v>10</v>
      </c>
      <c r="H489" s="2" t="s">
        <v>1775</v>
      </c>
      <c r="I489" s="2" t="s">
        <v>35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100</v>
      </c>
      <c r="W489" s="1">
        <v>1</v>
      </c>
      <c r="X489" s="1">
        <v>0</v>
      </c>
      <c r="Y489" s="1">
        <v>0</v>
      </c>
      <c r="Z489" s="1">
        <v>0</v>
      </c>
      <c r="AA489" s="1">
        <f t="shared" si="14"/>
        <v>100</v>
      </c>
      <c r="AB489" s="1">
        <v>0</v>
      </c>
      <c r="AC489" s="1">
        <f t="shared" si="15"/>
        <v>100</v>
      </c>
    </row>
    <row r="490" spans="1:29" x14ac:dyDescent="0.25">
      <c r="A490" s="1">
        <v>483</v>
      </c>
      <c r="B490" s="1" t="s">
        <v>95</v>
      </c>
      <c r="C490" s="2" t="s">
        <v>1784</v>
      </c>
      <c r="D490" s="2" t="s">
        <v>1785</v>
      </c>
      <c r="E490" s="1" t="s">
        <v>1786</v>
      </c>
      <c r="F490" s="1" t="s">
        <v>800</v>
      </c>
      <c r="G490" s="1">
        <v>10</v>
      </c>
      <c r="H490" s="2" t="s">
        <v>1775</v>
      </c>
      <c r="I490" s="2" t="s">
        <v>35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f t="shared" si="14"/>
        <v>0</v>
      </c>
      <c r="AB490" s="1">
        <v>0</v>
      </c>
      <c r="AC490" s="1">
        <f t="shared" si="15"/>
        <v>0</v>
      </c>
    </row>
    <row r="491" spans="1:29" x14ac:dyDescent="0.25">
      <c r="A491" s="1">
        <v>484</v>
      </c>
      <c r="B491" s="1" t="s">
        <v>547</v>
      </c>
      <c r="C491" s="2" t="s">
        <v>819</v>
      </c>
      <c r="D491" s="2" t="s">
        <v>861</v>
      </c>
      <c r="E491" s="1" t="s">
        <v>1787</v>
      </c>
      <c r="F491" s="1" t="s">
        <v>792</v>
      </c>
      <c r="G491" s="1">
        <v>10</v>
      </c>
      <c r="H491" s="2" t="s">
        <v>1775</v>
      </c>
      <c r="I491" s="2" t="s">
        <v>35</v>
      </c>
      <c r="J491" s="1">
        <v>0</v>
      </c>
      <c r="K491" s="1">
        <v>0</v>
      </c>
      <c r="L491" s="1">
        <v>0</v>
      </c>
      <c r="M491" s="1">
        <v>0</v>
      </c>
      <c r="N491" s="1">
        <v>25</v>
      </c>
      <c r="O491" s="1">
        <v>1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f t="shared" si="14"/>
        <v>25</v>
      </c>
      <c r="AB491" s="1">
        <v>100</v>
      </c>
      <c r="AC491" s="1">
        <f t="shared" si="15"/>
        <v>125</v>
      </c>
    </row>
    <row r="492" spans="1:29" x14ac:dyDescent="0.25">
      <c r="A492" s="1">
        <v>485</v>
      </c>
      <c r="B492" s="1" t="s">
        <v>318</v>
      </c>
      <c r="C492" s="2" t="s">
        <v>1788</v>
      </c>
      <c r="D492" s="1" t="s">
        <v>1328</v>
      </c>
      <c r="E492" s="1" t="s">
        <v>1789</v>
      </c>
      <c r="F492" s="1" t="s">
        <v>800</v>
      </c>
      <c r="G492" s="1">
        <v>10</v>
      </c>
      <c r="H492" s="2" t="s">
        <v>1775</v>
      </c>
      <c r="I492" s="2" t="s">
        <v>35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f t="shared" si="14"/>
        <v>0</v>
      </c>
      <c r="AB492" s="1">
        <v>0</v>
      </c>
      <c r="AC492" s="1">
        <f t="shared" si="15"/>
        <v>0</v>
      </c>
    </row>
    <row r="493" spans="1:29" x14ac:dyDescent="0.25">
      <c r="A493" s="1">
        <v>486</v>
      </c>
      <c r="B493" s="1" t="s">
        <v>524</v>
      </c>
      <c r="C493" s="2" t="s">
        <v>1790</v>
      </c>
      <c r="D493" s="2" t="s">
        <v>866</v>
      </c>
      <c r="E493" s="1" t="s">
        <v>1791</v>
      </c>
      <c r="F493" s="1" t="s">
        <v>800</v>
      </c>
      <c r="G493" s="1">
        <v>10</v>
      </c>
      <c r="H493" s="2" t="s">
        <v>1775</v>
      </c>
      <c r="I493" s="2" t="s">
        <v>35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f t="shared" si="14"/>
        <v>0</v>
      </c>
      <c r="AB493" s="1">
        <v>0</v>
      </c>
      <c r="AC493" s="1">
        <f t="shared" si="15"/>
        <v>0</v>
      </c>
    </row>
    <row r="494" spans="1:29" x14ac:dyDescent="0.25">
      <c r="A494" s="1">
        <v>487</v>
      </c>
      <c r="B494" s="1" t="s">
        <v>777</v>
      </c>
      <c r="C494" s="2" t="s">
        <v>775</v>
      </c>
      <c r="D494" s="1" t="s">
        <v>881</v>
      </c>
      <c r="E494" s="1" t="s">
        <v>1792</v>
      </c>
      <c r="F494" s="1" t="s">
        <v>800</v>
      </c>
      <c r="G494" s="1">
        <v>10</v>
      </c>
      <c r="H494" s="2" t="s">
        <v>1775</v>
      </c>
      <c r="I494" s="2" t="s">
        <v>35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250</v>
      </c>
      <c r="Q494" s="1">
        <v>1</v>
      </c>
      <c r="R494" s="1">
        <v>0</v>
      </c>
      <c r="S494" s="1">
        <v>0</v>
      </c>
      <c r="T494" s="1">
        <v>0</v>
      </c>
      <c r="U494" s="1">
        <v>0</v>
      </c>
      <c r="V494" s="1">
        <v>350</v>
      </c>
      <c r="W494" s="1">
        <v>2</v>
      </c>
      <c r="X494" s="1">
        <v>0</v>
      </c>
      <c r="Y494" s="1">
        <v>0</v>
      </c>
      <c r="Z494" s="1">
        <v>0</v>
      </c>
      <c r="AA494" s="1">
        <f t="shared" si="14"/>
        <v>600</v>
      </c>
      <c r="AB494" s="1">
        <v>0</v>
      </c>
      <c r="AC494" s="1">
        <f t="shared" si="15"/>
        <v>600</v>
      </c>
    </row>
    <row r="495" spans="1:29" x14ac:dyDescent="0.25">
      <c r="A495" s="1">
        <v>488</v>
      </c>
      <c r="B495" s="1" t="s">
        <v>328</v>
      </c>
      <c r="C495" s="2" t="s">
        <v>996</v>
      </c>
      <c r="D495" s="1" t="s">
        <v>1793</v>
      </c>
      <c r="E495" s="1" t="s">
        <v>1794</v>
      </c>
      <c r="F495" s="1" t="s">
        <v>792</v>
      </c>
      <c r="G495" s="1">
        <v>10</v>
      </c>
      <c r="H495" s="2" t="s">
        <v>1775</v>
      </c>
      <c r="I495" s="2" t="s">
        <v>35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f t="shared" si="14"/>
        <v>0</v>
      </c>
      <c r="AB495" s="1">
        <v>0</v>
      </c>
      <c r="AC495" s="1">
        <f t="shared" si="15"/>
        <v>0</v>
      </c>
    </row>
    <row r="496" spans="1:29" x14ac:dyDescent="0.25">
      <c r="A496" s="1">
        <v>489</v>
      </c>
      <c r="B496" s="1" t="s">
        <v>730</v>
      </c>
      <c r="C496" s="2" t="s">
        <v>1795</v>
      </c>
      <c r="D496" s="2" t="s">
        <v>823</v>
      </c>
      <c r="E496" s="1" t="s">
        <v>1796</v>
      </c>
      <c r="F496" s="1" t="s">
        <v>792</v>
      </c>
      <c r="G496" s="1">
        <v>10</v>
      </c>
      <c r="H496" s="2" t="s">
        <v>1775</v>
      </c>
      <c r="I496" s="2" t="s">
        <v>35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f t="shared" si="14"/>
        <v>0</v>
      </c>
      <c r="AB496" s="1">
        <v>0</v>
      </c>
      <c r="AC496" s="1">
        <f t="shared" si="15"/>
        <v>0</v>
      </c>
    </row>
    <row r="497" spans="1:29" x14ac:dyDescent="0.25">
      <c r="A497" s="1">
        <v>490</v>
      </c>
      <c r="B497" s="1" t="s">
        <v>211</v>
      </c>
      <c r="C497" s="2" t="s">
        <v>1797</v>
      </c>
      <c r="D497" s="2" t="s">
        <v>1085</v>
      </c>
      <c r="E497" s="1" t="s">
        <v>1798</v>
      </c>
      <c r="F497" s="1" t="s">
        <v>800</v>
      </c>
      <c r="G497" s="1">
        <v>10</v>
      </c>
      <c r="H497" s="2" t="s">
        <v>1775</v>
      </c>
      <c r="I497" s="2" t="s">
        <v>35</v>
      </c>
      <c r="J497" s="1">
        <v>0</v>
      </c>
      <c r="K497" s="1">
        <v>0</v>
      </c>
      <c r="L497" s="1">
        <v>0</v>
      </c>
      <c r="M497" s="1">
        <v>0</v>
      </c>
      <c r="N497" s="1">
        <v>50</v>
      </c>
      <c r="O497" s="1">
        <v>2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f t="shared" si="14"/>
        <v>50</v>
      </c>
      <c r="AB497" s="1">
        <v>0</v>
      </c>
      <c r="AC497" s="1">
        <f t="shared" si="15"/>
        <v>50</v>
      </c>
    </row>
    <row r="498" spans="1:29" x14ac:dyDescent="0.25">
      <c r="A498" s="1">
        <v>491</v>
      </c>
      <c r="B498" s="1" t="s">
        <v>426</v>
      </c>
      <c r="C498" s="2" t="s">
        <v>810</v>
      </c>
      <c r="D498" s="2" t="s">
        <v>1022</v>
      </c>
      <c r="E498" s="1" t="s">
        <v>1799</v>
      </c>
      <c r="F498" s="1" t="s">
        <v>800</v>
      </c>
      <c r="G498" s="1">
        <v>10</v>
      </c>
      <c r="H498" s="2" t="s">
        <v>1775</v>
      </c>
      <c r="I498" s="2" t="s">
        <v>35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f t="shared" si="14"/>
        <v>0</v>
      </c>
      <c r="AB498" s="1">
        <v>0</v>
      </c>
      <c r="AC498" s="1">
        <f t="shared" si="15"/>
        <v>0</v>
      </c>
    </row>
    <row r="499" spans="1:29" x14ac:dyDescent="0.25">
      <c r="A499" s="1">
        <v>492</v>
      </c>
      <c r="B499" s="1" t="s">
        <v>214</v>
      </c>
      <c r="C499" s="2" t="s">
        <v>1175</v>
      </c>
      <c r="D499" s="2" t="s">
        <v>861</v>
      </c>
      <c r="E499" s="1" t="s">
        <v>1800</v>
      </c>
      <c r="F499" s="1" t="s">
        <v>800</v>
      </c>
      <c r="G499" s="1">
        <v>10</v>
      </c>
      <c r="H499" s="2" t="s">
        <v>1775</v>
      </c>
      <c r="I499" s="2" t="s">
        <v>35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f t="shared" si="14"/>
        <v>0</v>
      </c>
      <c r="AB499" s="1">
        <v>0</v>
      </c>
      <c r="AC499" s="1">
        <f t="shared" si="15"/>
        <v>0</v>
      </c>
    </row>
    <row r="500" spans="1:29" x14ac:dyDescent="0.25">
      <c r="A500" s="1">
        <v>493</v>
      </c>
      <c r="B500" s="1" t="s">
        <v>331</v>
      </c>
      <c r="C500" s="2" t="s">
        <v>996</v>
      </c>
      <c r="D500" s="2" t="s">
        <v>849</v>
      </c>
      <c r="E500" s="1" t="s">
        <v>1801</v>
      </c>
      <c r="F500" s="1" t="s">
        <v>792</v>
      </c>
      <c r="G500" s="1">
        <v>10</v>
      </c>
      <c r="H500" s="2" t="s">
        <v>1775</v>
      </c>
      <c r="I500" s="2" t="s">
        <v>35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f t="shared" si="14"/>
        <v>0</v>
      </c>
      <c r="AB500" s="1">
        <v>0</v>
      </c>
      <c r="AC500" s="1">
        <f t="shared" si="15"/>
        <v>0</v>
      </c>
    </row>
    <row r="501" spans="1:29" x14ac:dyDescent="0.25">
      <c r="A501" s="1">
        <v>494</v>
      </c>
      <c r="B501" s="1" t="s">
        <v>659</v>
      </c>
      <c r="C501" s="2" t="s">
        <v>1802</v>
      </c>
      <c r="D501" s="2" t="s">
        <v>1044</v>
      </c>
      <c r="E501" s="1" t="s">
        <v>1803</v>
      </c>
      <c r="F501" s="1" t="s">
        <v>792</v>
      </c>
      <c r="G501" s="1">
        <v>10</v>
      </c>
      <c r="H501" s="2" t="s">
        <v>1775</v>
      </c>
      <c r="I501" s="2" t="s">
        <v>35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f t="shared" si="14"/>
        <v>0</v>
      </c>
      <c r="AB501" s="1">
        <v>0</v>
      </c>
      <c r="AC501" s="1">
        <f t="shared" si="15"/>
        <v>0</v>
      </c>
    </row>
    <row r="502" spans="1:29" x14ac:dyDescent="0.25">
      <c r="A502" s="1">
        <v>495</v>
      </c>
      <c r="B502" s="1" t="s">
        <v>427</v>
      </c>
      <c r="C502" s="2" t="s">
        <v>810</v>
      </c>
      <c r="D502" s="2" t="s">
        <v>1022</v>
      </c>
      <c r="E502" s="1" t="s">
        <v>1804</v>
      </c>
      <c r="F502" s="1" t="s">
        <v>800</v>
      </c>
      <c r="G502" s="1">
        <v>10</v>
      </c>
      <c r="H502" s="2" t="s">
        <v>1775</v>
      </c>
      <c r="I502" s="2" t="s">
        <v>35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f t="shared" si="14"/>
        <v>0</v>
      </c>
      <c r="AB502" s="1">
        <v>0</v>
      </c>
      <c r="AC502" s="1">
        <v>0</v>
      </c>
    </row>
    <row r="503" spans="1:29" x14ac:dyDescent="0.25">
      <c r="A503" s="1">
        <v>496</v>
      </c>
      <c r="B503" s="1" t="s">
        <v>523</v>
      </c>
      <c r="C503" s="2" t="s">
        <v>1805</v>
      </c>
      <c r="D503" s="1" t="s">
        <v>960</v>
      </c>
      <c r="E503" s="1" t="s">
        <v>1806</v>
      </c>
      <c r="F503" s="1" t="s">
        <v>800</v>
      </c>
      <c r="G503" s="1">
        <v>10</v>
      </c>
      <c r="H503" s="2" t="s">
        <v>1775</v>
      </c>
      <c r="I503" s="2" t="s">
        <v>35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50</v>
      </c>
      <c r="W503" s="1">
        <v>1</v>
      </c>
      <c r="X503" s="1">
        <v>0</v>
      </c>
      <c r="Y503" s="1">
        <v>0</v>
      </c>
      <c r="Z503" s="1">
        <v>0</v>
      </c>
      <c r="AA503" s="1">
        <f t="shared" si="14"/>
        <v>50</v>
      </c>
      <c r="AB503" s="1">
        <v>0</v>
      </c>
      <c r="AC503" s="1">
        <f t="shared" si="15"/>
        <v>50</v>
      </c>
    </row>
    <row r="504" spans="1:29" x14ac:dyDescent="0.25">
      <c r="A504" s="1">
        <v>497</v>
      </c>
      <c r="B504" s="1" t="s">
        <v>472</v>
      </c>
      <c r="C504" s="2" t="s">
        <v>810</v>
      </c>
      <c r="D504" s="2" t="s">
        <v>901</v>
      </c>
      <c r="E504" s="1" t="s">
        <v>1807</v>
      </c>
      <c r="F504" s="1" t="s">
        <v>800</v>
      </c>
      <c r="G504" s="1">
        <v>10</v>
      </c>
      <c r="H504" s="2" t="s">
        <v>1808</v>
      </c>
      <c r="I504" s="2" t="s">
        <v>35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50</v>
      </c>
      <c r="W504" s="1">
        <v>1</v>
      </c>
      <c r="X504" s="1">
        <v>0</v>
      </c>
      <c r="Y504" s="1">
        <v>0</v>
      </c>
      <c r="Z504" s="1">
        <v>0</v>
      </c>
      <c r="AA504" s="1">
        <f t="shared" si="14"/>
        <v>50</v>
      </c>
      <c r="AB504" s="1">
        <v>0</v>
      </c>
      <c r="AC504" s="1">
        <f t="shared" si="15"/>
        <v>50</v>
      </c>
    </row>
    <row r="505" spans="1:29" x14ac:dyDescent="0.25">
      <c r="A505" s="1">
        <v>498</v>
      </c>
      <c r="B505" s="1" t="s">
        <v>48</v>
      </c>
      <c r="C505" s="2" t="s">
        <v>1581</v>
      </c>
      <c r="D505" s="1" t="s">
        <v>802</v>
      </c>
      <c r="E505" s="1" t="s">
        <v>1809</v>
      </c>
      <c r="F505" s="1" t="s">
        <v>800</v>
      </c>
      <c r="G505" s="1">
        <v>10</v>
      </c>
      <c r="H505" s="2" t="s">
        <v>1808</v>
      </c>
      <c r="I505" s="2" t="s">
        <v>35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50</v>
      </c>
      <c r="W505" s="1">
        <v>1</v>
      </c>
      <c r="X505" s="1">
        <v>0</v>
      </c>
      <c r="Y505" s="1">
        <v>0</v>
      </c>
      <c r="Z505" s="1">
        <v>0</v>
      </c>
      <c r="AA505" s="1">
        <f t="shared" si="14"/>
        <v>50</v>
      </c>
      <c r="AB505" s="1">
        <v>0</v>
      </c>
      <c r="AC505" s="1">
        <f t="shared" si="15"/>
        <v>50</v>
      </c>
    </row>
    <row r="506" spans="1:29" x14ac:dyDescent="0.25">
      <c r="A506" s="1">
        <v>499</v>
      </c>
      <c r="B506" s="1" t="s">
        <v>669</v>
      </c>
      <c r="C506" s="2" t="s">
        <v>876</v>
      </c>
      <c r="D506" s="2" t="s">
        <v>1810</v>
      </c>
      <c r="E506" s="1" t="s">
        <v>1811</v>
      </c>
      <c r="F506" s="1" t="s">
        <v>792</v>
      </c>
      <c r="G506" s="1">
        <v>10</v>
      </c>
      <c r="H506" s="2" t="s">
        <v>1808</v>
      </c>
      <c r="I506" s="2" t="s">
        <v>35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f t="shared" si="14"/>
        <v>0</v>
      </c>
      <c r="AB506" s="1">
        <v>0</v>
      </c>
      <c r="AC506" s="1">
        <f t="shared" si="15"/>
        <v>0</v>
      </c>
    </row>
    <row r="507" spans="1:29" x14ac:dyDescent="0.25">
      <c r="A507" s="1">
        <v>500</v>
      </c>
      <c r="B507" s="1" t="s">
        <v>525</v>
      </c>
      <c r="C507" s="2" t="s">
        <v>1812</v>
      </c>
      <c r="D507" s="2" t="s">
        <v>1813</v>
      </c>
      <c r="E507" s="1" t="s">
        <v>1814</v>
      </c>
      <c r="F507" s="1" t="s">
        <v>792</v>
      </c>
      <c r="G507" s="1">
        <v>10</v>
      </c>
      <c r="H507" s="2" t="s">
        <v>1808</v>
      </c>
      <c r="I507" s="2" t="s">
        <v>35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25</v>
      </c>
      <c r="Q507" s="1">
        <v>1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f t="shared" si="14"/>
        <v>25</v>
      </c>
      <c r="AB507" s="1">
        <v>0</v>
      </c>
      <c r="AC507" s="1">
        <f t="shared" si="15"/>
        <v>25</v>
      </c>
    </row>
    <row r="508" spans="1:29" x14ac:dyDescent="0.25">
      <c r="A508" s="1">
        <v>501</v>
      </c>
      <c r="B508" s="1" t="s">
        <v>246</v>
      </c>
      <c r="C508" s="2" t="s">
        <v>1815</v>
      </c>
      <c r="D508" s="2" t="s">
        <v>1170</v>
      </c>
      <c r="E508" s="1" t="s">
        <v>1025</v>
      </c>
      <c r="F508" s="1" t="s">
        <v>792</v>
      </c>
      <c r="G508" s="1">
        <v>10</v>
      </c>
      <c r="H508" s="2" t="s">
        <v>1808</v>
      </c>
      <c r="I508" s="2" t="s">
        <v>35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50</v>
      </c>
      <c r="W508" s="1">
        <v>1</v>
      </c>
      <c r="X508" s="1">
        <v>0</v>
      </c>
      <c r="Y508" s="1">
        <v>0</v>
      </c>
      <c r="Z508" s="1">
        <v>0</v>
      </c>
      <c r="AA508" s="1">
        <f t="shared" si="14"/>
        <v>50</v>
      </c>
      <c r="AB508" s="1">
        <v>0</v>
      </c>
      <c r="AC508" s="1">
        <f t="shared" si="15"/>
        <v>50</v>
      </c>
    </row>
    <row r="509" spans="1:29" x14ac:dyDescent="0.25">
      <c r="A509" s="1">
        <v>502</v>
      </c>
      <c r="B509" s="1" t="s">
        <v>239</v>
      </c>
      <c r="C509" s="2" t="s">
        <v>1262</v>
      </c>
      <c r="D509" s="2" t="s">
        <v>823</v>
      </c>
      <c r="E509" s="1" t="s">
        <v>1816</v>
      </c>
      <c r="F509" s="1" t="s">
        <v>792</v>
      </c>
      <c r="G509" s="1">
        <v>10</v>
      </c>
      <c r="H509" s="2" t="s">
        <v>1808</v>
      </c>
      <c r="I509" s="2" t="s">
        <v>35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50</v>
      </c>
      <c r="W509" s="1">
        <v>1</v>
      </c>
      <c r="X509" s="1">
        <v>0</v>
      </c>
      <c r="Y509" s="1">
        <v>0</v>
      </c>
      <c r="Z509" s="1">
        <v>0</v>
      </c>
      <c r="AA509" s="1">
        <f t="shared" si="14"/>
        <v>50</v>
      </c>
      <c r="AB509" s="1">
        <v>0</v>
      </c>
      <c r="AC509" s="1">
        <f t="shared" si="15"/>
        <v>50</v>
      </c>
    </row>
    <row r="510" spans="1:29" x14ac:dyDescent="0.25">
      <c r="A510" s="1">
        <v>503</v>
      </c>
      <c r="B510" s="1" t="s">
        <v>90</v>
      </c>
      <c r="C510" s="2" t="s">
        <v>1817</v>
      </c>
      <c r="D510" s="2" t="s">
        <v>1497</v>
      </c>
      <c r="E510" s="1" t="s">
        <v>1818</v>
      </c>
      <c r="F510" s="1" t="s">
        <v>800</v>
      </c>
      <c r="G510" s="1">
        <v>10</v>
      </c>
      <c r="H510" s="2" t="s">
        <v>1808</v>
      </c>
      <c r="I510" s="2" t="s">
        <v>35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50</v>
      </c>
      <c r="W510" s="1">
        <v>1</v>
      </c>
      <c r="X510" s="1">
        <v>0</v>
      </c>
      <c r="Y510" s="1">
        <v>0</v>
      </c>
      <c r="Z510" s="1">
        <v>0</v>
      </c>
      <c r="AA510" s="1">
        <f t="shared" si="14"/>
        <v>50</v>
      </c>
      <c r="AB510" s="1">
        <v>0</v>
      </c>
      <c r="AC510" s="1">
        <f t="shared" si="15"/>
        <v>50</v>
      </c>
    </row>
    <row r="511" spans="1:29" x14ac:dyDescent="0.25">
      <c r="A511" s="1">
        <v>504</v>
      </c>
      <c r="B511" s="1" t="s">
        <v>479</v>
      </c>
      <c r="C511" s="2" t="s">
        <v>810</v>
      </c>
      <c r="D511" s="1" t="s">
        <v>1328</v>
      </c>
      <c r="E511" s="1" t="s">
        <v>1819</v>
      </c>
      <c r="F511" s="1" t="s">
        <v>800</v>
      </c>
      <c r="G511" s="1">
        <v>10</v>
      </c>
      <c r="H511" s="2" t="s">
        <v>1808</v>
      </c>
      <c r="I511" s="2" t="s">
        <v>35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50</v>
      </c>
      <c r="W511" s="1">
        <v>1</v>
      </c>
      <c r="X511" s="1">
        <v>0</v>
      </c>
      <c r="Y511" s="1">
        <v>0</v>
      </c>
      <c r="Z511" s="1">
        <v>0</v>
      </c>
      <c r="AA511" s="1">
        <f t="shared" si="14"/>
        <v>50</v>
      </c>
      <c r="AB511" s="1">
        <v>0</v>
      </c>
      <c r="AC511" s="1">
        <f t="shared" si="15"/>
        <v>50</v>
      </c>
    </row>
    <row r="512" spans="1:29" x14ac:dyDescent="0.25">
      <c r="A512" s="1">
        <v>505</v>
      </c>
      <c r="B512" s="1" t="s">
        <v>209</v>
      </c>
      <c r="C512" s="2" t="s">
        <v>1403</v>
      </c>
      <c r="D512" s="2" t="s">
        <v>1649</v>
      </c>
      <c r="E512" s="1" t="s">
        <v>1820</v>
      </c>
      <c r="F512" s="1" t="s">
        <v>800</v>
      </c>
      <c r="G512" s="1">
        <v>10</v>
      </c>
      <c r="H512" s="2" t="s">
        <v>1808</v>
      </c>
      <c r="I512" s="2" t="s">
        <v>35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100</v>
      </c>
      <c r="W512" s="1">
        <v>1</v>
      </c>
      <c r="X512" s="1">
        <v>0</v>
      </c>
      <c r="Y512" s="1">
        <v>0</v>
      </c>
      <c r="Z512" s="1">
        <v>0</v>
      </c>
      <c r="AA512" s="1">
        <f t="shared" si="14"/>
        <v>100</v>
      </c>
      <c r="AB512" s="1">
        <v>0</v>
      </c>
      <c r="AC512" s="1">
        <f t="shared" si="15"/>
        <v>100</v>
      </c>
    </row>
    <row r="513" spans="1:29" x14ac:dyDescent="0.25">
      <c r="A513" s="1">
        <v>506</v>
      </c>
      <c r="B513" s="1" t="s">
        <v>185</v>
      </c>
      <c r="C513" s="2" t="s">
        <v>1409</v>
      </c>
      <c r="D513" s="2" t="s">
        <v>837</v>
      </c>
      <c r="E513" s="1" t="s">
        <v>1821</v>
      </c>
      <c r="F513" s="1" t="s">
        <v>800</v>
      </c>
      <c r="G513" s="1">
        <v>10</v>
      </c>
      <c r="H513" s="2" t="s">
        <v>1822</v>
      </c>
      <c r="I513" s="2" t="s">
        <v>35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250</v>
      </c>
      <c r="Q513" s="1">
        <v>1</v>
      </c>
      <c r="R513" s="1">
        <v>0</v>
      </c>
      <c r="S513" s="1">
        <v>0</v>
      </c>
      <c r="T513" s="1">
        <v>0</v>
      </c>
      <c r="U513" s="1">
        <v>0</v>
      </c>
      <c r="V513" s="1">
        <v>100</v>
      </c>
      <c r="W513" s="1">
        <v>1</v>
      </c>
      <c r="X513" s="1">
        <v>0</v>
      </c>
      <c r="Y513" s="1">
        <v>0</v>
      </c>
      <c r="Z513" s="1">
        <v>0</v>
      </c>
      <c r="AA513" s="1">
        <f t="shared" si="14"/>
        <v>350</v>
      </c>
      <c r="AB513" s="1">
        <v>50</v>
      </c>
      <c r="AC513" s="1">
        <f t="shared" si="15"/>
        <v>400</v>
      </c>
    </row>
    <row r="514" spans="1:29" x14ac:dyDescent="0.25">
      <c r="A514" s="1">
        <v>507</v>
      </c>
      <c r="B514" s="1" t="s">
        <v>262</v>
      </c>
      <c r="C514" s="2" t="s">
        <v>1823</v>
      </c>
      <c r="D514" s="2" t="s">
        <v>847</v>
      </c>
      <c r="E514" s="1" t="s">
        <v>1824</v>
      </c>
      <c r="F514" s="1" t="s">
        <v>792</v>
      </c>
      <c r="G514" s="1">
        <v>10</v>
      </c>
      <c r="H514" s="2" t="s">
        <v>1822</v>
      </c>
      <c r="I514" s="2" t="s">
        <v>35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f t="shared" si="14"/>
        <v>0</v>
      </c>
      <c r="AB514" s="1">
        <v>100</v>
      </c>
      <c r="AC514" s="1">
        <f t="shared" si="15"/>
        <v>100</v>
      </c>
    </row>
    <row r="515" spans="1:29" x14ac:dyDescent="0.25">
      <c r="A515" s="1">
        <v>508</v>
      </c>
      <c r="B515" s="1" t="s">
        <v>87</v>
      </c>
      <c r="C515" s="2" t="s">
        <v>1464</v>
      </c>
      <c r="D515" s="2" t="s">
        <v>837</v>
      </c>
      <c r="E515" s="1" t="s">
        <v>1825</v>
      </c>
      <c r="F515" s="1" t="s">
        <v>792</v>
      </c>
      <c r="G515" s="1">
        <v>10</v>
      </c>
      <c r="H515" s="2" t="s">
        <v>1822</v>
      </c>
      <c r="I515" s="2" t="s">
        <v>35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f t="shared" si="14"/>
        <v>0</v>
      </c>
      <c r="AB515" s="1">
        <v>0</v>
      </c>
      <c r="AC515" s="1">
        <f t="shared" si="15"/>
        <v>0</v>
      </c>
    </row>
    <row r="516" spans="1:29" x14ac:dyDescent="0.25">
      <c r="A516" s="1">
        <v>509</v>
      </c>
      <c r="B516" s="1" t="s">
        <v>227</v>
      </c>
      <c r="C516" s="2" t="s">
        <v>225</v>
      </c>
      <c r="D516" s="2" t="s">
        <v>1085</v>
      </c>
      <c r="E516" s="1" t="s">
        <v>1826</v>
      </c>
      <c r="F516" s="1" t="s">
        <v>800</v>
      </c>
      <c r="G516" s="1">
        <v>10</v>
      </c>
      <c r="H516" s="2" t="s">
        <v>1822</v>
      </c>
      <c r="I516" s="2" t="s">
        <v>35</v>
      </c>
      <c r="J516" s="1">
        <v>100</v>
      </c>
      <c r="K516" s="1">
        <v>1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100</v>
      </c>
      <c r="W516" s="1">
        <v>1</v>
      </c>
      <c r="X516" s="1">
        <v>0</v>
      </c>
      <c r="Y516" s="1">
        <v>0</v>
      </c>
      <c r="Z516" s="1">
        <v>0</v>
      </c>
      <c r="AA516" s="1">
        <f t="shared" si="14"/>
        <v>200</v>
      </c>
      <c r="AB516" s="1">
        <v>0</v>
      </c>
      <c r="AC516" s="1">
        <f t="shared" si="15"/>
        <v>200</v>
      </c>
    </row>
    <row r="517" spans="1:29" x14ac:dyDescent="0.25">
      <c r="A517" s="1">
        <v>510</v>
      </c>
      <c r="B517" s="1" t="s">
        <v>229</v>
      </c>
      <c r="C517" s="2" t="s">
        <v>1175</v>
      </c>
      <c r="D517" s="1" t="s">
        <v>871</v>
      </c>
      <c r="E517" s="1" t="s">
        <v>1827</v>
      </c>
      <c r="F517" s="1" t="s">
        <v>800</v>
      </c>
      <c r="G517" s="1">
        <v>10</v>
      </c>
      <c r="H517" s="2" t="s">
        <v>1822</v>
      </c>
      <c r="I517" s="2" t="s">
        <v>35</v>
      </c>
      <c r="J517" s="1">
        <v>0</v>
      </c>
      <c r="K517" s="1">
        <v>0</v>
      </c>
      <c r="L517" s="1">
        <v>100</v>
      </c>
      <c r="M517" s="1">
        <v>2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100</v>
      </c>
      <c r="W517" s="1">
        <v>1</v>
      </c>
      <c r="X517" s="1">
        <v>0</v>
      </c>
      <c r="Y517" s="1">
        <v>0</v>
      </c>
      <c r="Z517" s="1">
        <v>0</v>
      </c>
      <c r="AA517" s="1">
        <f t="shared" si="14"/>
        <v>200</v>
      </c>
      <c r="AB517" s="1">
        <v>75</v>
      </c>
      <c r="AC517" s="1">
        <f t="shared" si="15"/>
        <v>275</v>
      </c>
    </row>
    <row r="518" spans="1:29" x14ac:dyDescent="0.25">
      <c r="A518" s="1">
        <v>511</v>
      </c>
      <c r="B518" s="1" t="s">
        <v>643</v>
      </c>
      <c r="C518" s="2" t="s">
        <v>1828</v>
      </c>
      <c r="D518" s="2" t="s">
        <v>1337</v>
      </c>
      <c r="E518" s="1" t="s">
        <v>1829</v>
      </c>
      <c r="F518" s="1" t="s">
        <v>792</v>
      </c>
      <c r="G518" s="1">
        <v>10</v>
      </c>
      <c r="H518" s="2" t="s">
        <v>1822</v>
      </c>
      <c r="I518" s="2" t="s">
        <v>35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100</v>
      </c>
      <c r="W518" s="1">
        <v>1</v>
      </c>
      <c r="X518" s="1">
        <v>0</v>
      </c>
      <c r="Y518" s="1">
        <v>0</v>
      </c>
      <c r="Z518" s="1">
        <v>0</v>
      </c>
      <c r="AA518" s="1">
        <f t="shared" ref="AA518:AA581" si="16">Z518+Y518+X518+V518+S518+P518+N518+L518+J518</f>
        <v>100</v>
      </c>
      <c r="AB518" s="1">
        <v>100</v>
      </c>
      <c r="AC518" s="1">
        <f t="shared" si="15"/>
        <v>200</v>
      </c>
    </row>
    <row r="519" spans="1:29" x14ac:dyDescent="0.25">
      <c r="A519" s="1">
        <v>512</v>
      </c>
      <c r="B519" s="1" t="s">
        <v>731</v>
      </c>
      <c r="C519" s="2" t="s">
        <v>1795</v>
      </c>
      <c r="D519" s="2" t="s">
        <v>893</v>
      </c>
      <c r="E519" s="1" t="s">
        <v>1830</v>
      </c>
      <c r="F519" s="1" t="s">
        <v>792</v>
      </c>
      <c r="G519" s="1">
        <v>10</v>
      </c>
      <c r="H519" s="2" t="s">
        <v>1822</v>
      </c>
      <c r="I519" s="2" t="s">
        <v>35</v>
      </c>
      <c r="J519" s="1">
        <v>15</v>
      </c>
      <c r="K519" s="1">
        <v>1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100</v>
      </c>
      <c r="W519" s="1">
        <v>1</v>
      </c>
      <c r="X519" s="1">
        <v>0</v>
      </c>
      <c r="Y519" s="1">
        <v>0</v>
      </c>
      <c r="Z519" s="1">
        <v>0</v>
      </c>
      <c r="AA519" s="1">
        <f t="shared" si="16"/>
        <v>115</v>
      </c>
      <c r="AB519" s="1">
        <v>100</v>
      </c>
      <c r="AC519" s="1">
        <f t="shared" si="15"/>
        <v>215</v>
      </c>
    </row>
    <row r="520" spans="1:29" x14ac:dyDescent="0.25">
      <c r="A520" s="1">
        <v>513</v>
      </c>
      <c r="B520" s="1" t="s">
        <v>306</v>
      </c>
      <c r="C520" s="2" t="s">
        <v>1831</v>
      </c>
      <c r="D520" s="2" t="s">
        <v>1810</v>
      </c>
      <c r="E520" s="1" t="s">
        <v>1832</v>
      </c>
      <c r="F520" s="1" t="s">
        <v>792</v>
      </c>
      <c r="G520" s="1">
        <v>10</v>
      </c>
      <c r="H520" s="2" t="s">
        <v>1822</v>
      </c>
      <c r="I520" s="2" t="s">
        <v>35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f t="shared" si="16"/>
        <v>0</v>
      </c>
      <c r="AB520" s="1">
        <v>0</v>
      </c>
      <c r="AC520" s="1">
        <f t="shared" si="15"/>
        <v>0</v>
      </c>
    </row>
    <row r="521" spans="1:29" x14ac:dyDescent="0.25">
      <c r="A521" s="1">
        <v>514</v>
      </c>
      <c r="B521" s="1" t="s">
        <v>122</v>
      </c>
      <c r="C521" s="2" t="s">
        <v>903</v>
      </c>
      <c r="D521" s="2" t="s">
        <v>1833</v>
      </c>
      <c r="E521" s="1" t="s">
        <v>1834</v>
      </c>
      <c r="F521" s="1" t="s">
        <v>800</v>
      </c>
      <c r="G521" s="1">
        <v>10</v>
      </c>
      <c r="H521" s="2" t="s">
        <v>1822</v>
      </c>
      <c r="I521" s="2" t="s">
        <v>35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100</v>
      </c>
      <c r="W521" s="1">
        <v>1</v>
      </c>
      <c r="X521" s="1">
        <v>0</v>
      </c>
      <c r="Y521" s="1">
        <v>0</v>
      </c>
      <c r="Z521" s="1">
        <v>0</v>
      </c>
      <c r="AA521" s="1">
        <f t="shared" si="16"/>
        <v>100</v>
      </c>
      <c r="AB521" s="1">
        <v>50</v>
      </c>
      <c r="AC521" s="1">
        <f t="shared" ref="AC521:AC584" si="17">AA521+AB521</f>
        <v>150</v>
      </c>
    </row>
    <row r="522" spans="1:29" x14ac:dyDescent="0.25">
      <c r="A522" s="1">
        <v>515</v>
      </c>
      <c r="B522" s="1" t="s">
        <v>503</v>
      </c>
      <c r="C522" s="2" t="s">
        <v>810</v>
      </c>
      <c r="D522" s="2" t="s">
        <v>916</v>
      </c>
      <c r="E522" s="1" t="s">
        <v>1835</v>
      </c>
      <c r="F522" s="1" t="s">
        <v>800</v>
      </c>
      <c r="G522" s="1">
        <v>10</v>
      </c>
      <c r="H522" s="2" t="s">
        <v>1836</v>
      </c>
      <c r="I522" s="2" t="s">
        <v>35</v>
      </c>
      <c r="J522" s="1">
        <v>150</v>
      </c>
      <c r="K522" s="1">
        <v>1</v>
      </c>
      <c r="L522" s="1">
        <v>0</v>
      </c>
      <c r="M522" s="1">
        <v>0</v>
      </c>
      <c r="N522" s="1">
        <v>0</v>
      </c>
      <c r="O522" s="1">
        <v>0</v>
      </c>
      <c r="P522" s="1">
        <v>260</v>
      </c>
      <c r="Q522" s="1">
        <v>3</v>
      </c>
      <c r="R522" s="1">
        <v>0</v>
      </c>
      <c r="S522" s="1">
        <v>0</v>
      </c>
      <c r="T522" s="1">
        <v>0</v>
      </c>
      <c r="U522" s="1">
        <v>0</v>
      </c>
      <c r="V522" s="1">
        <f>250/4+100+210/6+210/3+210/5</f>
        <v>309.5</v>
      </c>
      <c r="W522" s="1">
        <v>5</v>
      </c>
      <c r="X522" s="1">
        <v>0</v>
      </c>
      <c r="Y522" s="1">
        <v>0</v>
      </c>
      <c r="Z522" s="1">
        <v>0</v>
      </c>
      <c r="AA522" s="1">
        <f t="shared" si="16"/>
        <v>719.5</v>
      </c>
      <c r="AB522" s="1">
        <f>354.17-100</f>
        <v>254.17000000000002</v>
      </c>
      <c r="AC522" s="1">
        <f t="shared" si="17"/>
        <v>973.67000000000007</v>
      </c>
    </row>
    <row r="523" spans="1:29" x14ac:dyDescent="0.25">
      <c r="A523" s="1">
        <v>516</v>
      </c>
      <c r="B523" s="1" t="s">
        <v>721</v>
      </c>
      <c r="C523" s="2" t="s">
        <v>900</v>
      </c>
      <c r="D523" s="2" t="s">
        <v>1022</v>
      </c>
      <c r="E523" s="1" t="s">
        <v>1837</v>
      </c>
      <c r="F523" s="1" t="s">
        <v>800</v>
      </c>
      <c r="G523" s="1">
        <v>10</v>
      </c>
      <c r="H523" s="2" t="s">
        <v>1836</v>
      </c>
      <c r="I523" s="2" t="s">
        <v>35</v>
      </c>
      <c r="J523" s="1">
        <v>0</v>
      </c>
      <c r="K523" s="1">
        <v>0</v>
      </c>
      <c r="L523" s="1">
        <v>0</v>
      </c>
      <c r="M523" s="1">
        <v>0</v>
      </c>
      <c r="N523" s="1">
        <v>50</v>
      </c>
      <c r="O523" s="1">
        <v>1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f t="shared" si="16"/>
        <v>50</v>
      </c>
      <c r="AB523" s="1">
        <v>0</v>
      </c>
      <c r="AC523" s="1">
        <f t="shared" si="17"/>
        <v>50</v>
      </c>
    </row>
    <row r="524" spans="1:29" x14ac:dyDescent="0.25">
      <c r="A524" s="1">
        <v>517</v>
      </c>
      <c r="B524" s="1" t="s">
        <v>595</v>
      </c>
      <c r="C524" s="2" t="s">
        <v>1838</v>
      </c>
      <c r="D524" s="2" t="s">
        <v>823</v>
      </c>
      <c r="E524" s="1" t="s">
        <v>1839</v>
      </c>
      <c r="F524" s="1" t="s">
        <v>792</v>
      </c>
      <c r="G524" s="1">
        <v>10</v>
      </c>
      <c r="H524" s="2" t="s">
        <v>1836</v>
      </c>
      <c r="I524" s="2" t="s">
        <v>35</v>
      </c>
      <c r="J524" s="1">
        <v>0</v>
      </c>
      <c r="K524" s="1">
        <v>0</v>
      </c>
      <c r="L524" s="1">
        <v>50</v>
      </c>
      <c r="M524" s="1">
        <v>1</v>
      </c>
      <c r="N524" s="1">
        <v>50</v>
      </c>
      <c r="O524" s="1">
        <v>1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100</v>
      </c>
      <c r="W524" s="1">
        <v>1</v>
      </c>
      <c r="X524" s="1">
        <v>0</v>
      </c>
      <c r="Y524" s="1">
        <v>0</v>
      </c>
      <c r="Z524" s="1">
        <v>0</v>
      </c>
      <c r="AA524" s="1">
        <f t="shared" si="16"/>
        <v>200</v>
      </c>
      <c r="AB524" s="1">
        <v>15</v>
      </c>
      <c r="AC524" s="1">
        <f t="shared" si="17"/>
        <v>215</v>
      </c>
    </row>
    <row r="525" spans="1:29" x14ac:dyDescent="0.25">
      <c r="A525" s="1">
        <v>518</v>
      </c>
      <c r="B525" s="1" t="s">
        <v>640</v>
      </c>
      <c r="C525" s="2" t="s">
        <v>1840</v>
      </c>
      <c r="D525" s="2" t="s">
        <v>831</v>
      </c>
      <c r="E525" s="1" t="s">
        <v>1841</v>
      </c>
      <c r="F525" s="1" t="s">
        <v>800</v>
      </c>
      <c r="G525" s="1">
        <v>10</v>
      </c>
      <c r="H525" s="2" t="s">
        <v>1836</v>
      </c>
      <c r="I525" s="2" t="s">
        <v>35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f t="shared" si="16"/>
        <v>0</v>
      </c>
      <c r="AB525" s="1">
        <v>187.5</v>
      </c>
      <c r="AC525" s="1">
        <f t="shared" si="17"/>
        <v>187.5</v>
      </c>
    </row>
    <row r="526" spans="1:29" x14ac:dyDescent="0.25">
      <c r="A526" s="1">
        <v>519</v>
      </c>
      <c r="B526" s="1" t="s">
        <v>737</v>
      </c>
      <c r="C526" s="2" t="s">
        <v>1842</v>
      </c>
      <c r="D526" s="2" t="s">
        <v>837</v>
      </c>
      <c r="E526" s="1" t="s">
        <v>1843</v>
      </c>
      <c r="F526" s="1" t="s">
        <v>792</v>
      </c>
      <c r="G526" s="1">
        <v>10</v>
      </c>
      <c r="H526" s="2" t="s">
        <v>1836</v>
      </c>
      <c r="I526" s="2" t="s">
        <v>35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f t="shared" si="16"/>
        <v>0</v>
      </c>
      <c r="AB526" s="1">
        <v>0</v>
      </c>
      <c r="AC526" s="1">
        <f t="shared" si="17"/>
        <v>0</v>
      </c>
    </row>
    <row r="527" spans="1:29" x14ac:dyDescent="0.25">
      <c r="A527" s="1">
        <v>520</v>
      </c>
      <c r="B527" s="1" t="s">
        <v>429</v>
      </c>
      <c r="C527" s="2" t="s">
        <v>810</v>
      </c>
      <c r="D527" s="2" t="s">
        <v>1022</v>
      </c>
      <c r="E527" s="1" t="s">
        <v>1844</v>
      </c>
      <c r="F527" s="1" t="s">
        <v>800</v>
      </c>
      <c r="G527" s="1">
        <v>10</v>
      </c>
      <c r="H527" s="2" t="s">
        <v>1836</v>
      </c>
      <c r="I527" s="2" t="s">
        <v>35</v>
      </c>
      <c r="J527" s="1">
        <v>100</v>
      </c>
      <c r="K527" s="1">
        <v>1</v>
      </c>
      <c r="L527" s="1">
        <v>50</v>
      </c>
      <c r="M527" s="1">
        <v>1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f t="shared" si="16"/>
        <v>150</v>
      </c>
      <c r="AB527" s="1">
        <v>100</v>
      </c>
      <c r="AC527" s="1">
        <f t="shared" si="17"/>
        <v>250</v>
      </c>
    </row>
    <row r="528" spans="1:29" x14ac:dyDescent="0.25">
      <c r="A528" s="1">
        <v>521</v>
      </c>
      <c r="B528" s="1" t="s">
        <v>679</v>
      </c>
      <c r="C528" s="2" t="s">
        <v>1231</v>
      </c>
      <c r="D528" s="2" t="s">
        <v>847</v>
      </c>
      <c r="E528" s="1" t="s">
        <v>1845</v>
      </c>
      <c r="F528" s="1" t="s">
        <v>792</v>
      </c>
      <c r="G528" s="1">
        <v>10</v>
      </c>
      <c r="H528" s="2" t="s">
        <v>1836</v>
      </c>
      <c r="I528" s="2" t="s">
        <v>35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f t="shared" si="16"/>
        <v>0</v>
      </c>
      <c r="AB528" s="1">
        <v>0</v>
      </c>
      <c r="AC528" s="1">
        <f t="shared" si="17"/>
        <v>0</v>
      </c>
    </row>
    <row r="529" spans="1:29" x14ac:dyDescent="0.25">
      <c r="A529" s="1">
        <v>522</v>
      </c>
      <c r="B529" s="1" t="s">
        <v>487</v>
      </c>
      <c r="C529" s="2" t="s">
        <v>810</v>
      </c>
      <c r="D529" s="2" t="s">
        <v>1649</v>
      </c>
      <c r="E529" s="1" t="s">
        <v>1846</v>
      </c>
      <c r="F529" s="1" t="s">
        <v>800</v>
      </c>
      <c r="G529" s="1">
        <v>10</v>
      </c>
      <c r="H529" s="2" t="s">
        <v>1836</v>
      </c>
      <c r="I529" s="2" t="s">
        <v>35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f t="shared" si="16"/>
        <v>0</v>
      </c>
      <c r="AB529" s="1">
        <v>0</v>
      </c>
      <c r="AC529" s="1">
        <f t="shared" si="17"/>
        <v>0</v>
      </c>
    </row>
    <row r="530" spans="1:29" x14ac:dyDescent="0.25">
      <c r="A530" s="1">
        <v>523</v>
      </c>
      <c r="B530" s="1" t="s">
        <v>773</v>
      </c>
      <c r="C530" s="2" t="s">
        <v>1128</v>
      </c>
      <c r="D530" s="2" t="s">
        <v>1847</v>
      </c>
      <c r="E530" s="1" t="s">
        <v>1848</v>
      </c>
      <c r="F530" s="1" t="s">
        <v>800</v>
      </c>
      <c r="G530" s="1">
        <v>10</v>
      </c>
      <c r="H530" s="2" t="s">
        <v>1836</v>
      </c>
      <c r="I530" s="2" t="s">
        <v>35</v>
      </c>
      <c r="J530" s="1">
        <v>15</v>
      </c>
      <c r="K530" s="1">
        <v>1</v>
      </c>
      <c r="L530" s="1">
        <v>50</v>
      </c>
      <c r="M530" s="1">
        <v>1</v>
      </c>
      <c r="N530" s="1">
        <v>75</v>
      </c>
      <c r="O530" s="1">
        <v>1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100</v>
      </c>
      <c r="W530" s="1">
        <v>1</v>
      </c>
      <c r="X530" s="1">
        <v>0</v>
      </c>
      <c r="Y530" s="1">
        <v>0</v>
      </c>
      <c r="Z530" s="1">
        <v>0</v>
      </c>
      <c r="AA530" s="1">
        <f t="shared" si="16"/>
        <v>240</v>
      </c>
      <c r="AB530" s="1">
        <v>105</v>
      </c>
      <c r="AC530" s="1">
        <f t="shared" si="17"/>
        <v>345</v>
      </c>
    </row>
    <row r="531" spans="1:29" x14ac:dyDescent="0.25">
      <c r="A531" s="1">
        <v>524</v>
      </c>
      <c r="B531" s="1" t="s">
        <v>548</v>
      </c>
      <c r="C531" s="2" t="s">
        <v>819</v>
      </c>
      <c r="D531" s="2" t="s">
        <v>805</v>
      </c>
      <c r="E531" s="1" t="s">
        <v>1849</v>
      </c>
      <c r="F531" s="1" t="s">
        <v>792</v>
      </c>
      <c r="G531" s="1">
        <v>10</v>
      </c>
      <c r="H531" s="2" t="s">
        <v>1836</v>
      </c>
      <c r="I531" s="2" t="s">
        <v>35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f t="shared" si="16"/>
        <v>0</v>
      </c>
      <c r="AB531" s="1">
        <v>0</v>
      </c>
      <c r="AC531" s="1">
        <f t="shared" si="17"/>
        <v>0</v>
      </c>
    </row>
    <row r="532" spans="1:29" x14ac:dyDescent="0.25">
      <c r="A532" s="1">
        <v>525</v>
      </c>
      <c r="B532" s="1" t="s">
        <v>139</v>
      </c>
      <c r="C532" s="2" t="s">
        <v>1850</v>
      </c>
      <c r="D532" s="2" t="s">
        <v>837</v>
      </c>
      <c r="E532" s="1" t="s">
        <v>1851</v>
      </c>
      <c r="F532" s="1" t="s">
        <v>800</v>
      </c>
      <c r="G532" s="1">
        <v>10</v>
      </c>
      <c r="H532" s="2" t="s">
        <v>1836</v>
      </c>
      <c r="I532" s="2" t="s">
        <v>35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f t="shared" si="16"/>
        <v>0</v>
      </c>
      <c r="AB532" s="1">
        <v>0</v>
      </c>
      <c r="AC532" s="1">
        <f t="shared" si="17"/>
        <v>0</v>
      </c>
    </row>
    <row r="533" spans="1:29" x14ac:dyDescent="0.25">
      <c r="A533" s="1">
        <v>526</v>
      </c>
      <c r="B533" s="1" t="s">
        <v>312</v>
      </c>
      <c r="C533" s="2" t="s">
        <v>825</v>
      </c>
      <c r="D533" s="2" t="s">
        <v>1047</v>
      </c>
      <c r="E533" s="1" t="s">
        <v>1852</v>
      </c>
      <c r="F533" s="1" t="s">
        <v>792</v>
      </c>
      <c r="G533" s="1">
        <v>10</v>
      </c>
      <c r="H533" s="2" t="s">
        <v>1836</v>
      </c>
      <c r="I533" s="2" t="s">
        <v>35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f t="shared" si="16"/>
        <v>0</v>
      </c>
      <c r="AB533" s="1">
        <v>0</v>
      </c>
      <c r="AC533" s="1">
        <f t="shared" si="17"/>
        <v>0</v>
      </c>
    </row>
    <row r="534" spans="1:29" x14ac:dyDescent="0.25">
      <c r="A534" s="1">
        <v>527</v>
      </c>
      <c r="B534" s="1" t="s">
        <v>612</v>
      </c>
      <c r="C534" s="2" t="s">
        <v>611</v>
      </c>
      <c r="D534" s="1" t="s">
        <v>886</v>
      </c>
      <c r="E534" s="1" t="s">
        <v>1853</v>
      </c>
      <c r="F534" s="1" t="s">
        <v>800</v>
      </c>
      <c r="G534" s="1">
        <v>10</v>
      </c>
      <c r="H534" s="2" t="s">
        <v>1836</v>
      </c>
      <c r="I534" s="2" t="s">
        <v>35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f t="shared" si="16"/>
        <v>0</v>
      </c>
      <c r="AB534" s="1">
        <v>0</v>
      </c>
      <c r="AC534" s="1">
        <v>0</v>
      </c>
    </row>
    <row r="535" spans="1:29" x14ac:dyDescent="0.25">
      <c r="A535" s="1">
        <v>528</v>
      </c>
      <c r="B535" s="1" t="s">
        <v>282</v>
      </c>
      <c r="C535" s="2" t="s">
        <v>1854</v>
      </c>
      <c r="D535" s="1" t="s">
        <v>886</v>
      </c>
      <c r="E535" s="1" t="s">
        <v>1855</v>
      </c>
      <c r="F535" s="1" t="s">
        <v>792</v>
      </c>
      <c r="G535" s="1">
        <v>10</v>
      </c>
      <c r="H535" s="2" t="s">
        <v>1836</v>
      </c>
      <c r="I535" s="2" t="s">
        <v>35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f t="shared" si="16"/>
        <v>0</v>
      </c>
      <c r="AB535" s="1">
        <v>0</v>
      </c>
      <c r="AC535" s="1">
        <f t="shared" si="17"/>
        <v>0</v>
      </c>
    </row>
    <row r="536" spans="1:29" x14ac:dyDescent="0.25">
      <c r="A536" s="1">
        <v>529</v>
      </c>
      <c r="B536" s="1" t="s">
        <v>542</v>
      </c>
      <c r="C536" s="2" t="s">
        <v>819</v>
      </c>
      <c r="D536" s="2" t="s">
        <v>1074</v>
      </c>
      <c r="E536" s="1" t="s">
        <v>1856</v>
      </c>
      <c r="F536" s="1" t="s">
        <v>792</v>
      </c>
      <c r="G536" s="1">
        <v>10</v>
      </c>
      <c r="H536" s="2" t="s">
        <v>1857</v>
      </c>
      <c r="I536" s="2" t="s">
        <v>35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125</v>
      </c>
      <c r="Q536" s="1">
        <v>1</v>
      </c>
      <c r="R536" s="1">
        <v>0</v>
      </c>
      <c r="S536" s="1">
        <v>0</v>
      </c>
      <c r="T536" s="1">
        <v>0</v>
      </c>
      <c r="U536" s="1">
        <v>0</v>
      </c>
      <c r="V536" s="1">
        <v>100</v>
      </c>
      <c r="W536" s="1">
        <v>1</v>
      </c>
      <c r="X536" s="1">
        <v>0</v>
      </c>
      <c r="Y536" s="1">
        <v>0</v>
      </c>
      <c r="Z536" s="1">
        <v>0</v>
      </c>
      <c r="AA536" s="1">
        <f t="shared" si="16"/>
        <v>225</v>
      </c>
      <c r="AB536" s="1">
        <v>170</v>
      </c>
      <c r="AC536" s="1">
        <f t="shared" si="17"/>
        <v>395</v>
      </c>
    </row>
    <row r="537" spans="1:29" x14ac:dyDescent="0.25">
      <c r="A537" s="1">
        <v>530</v>
      </c>
      <c r="B537" s="1" t="s">
        <v>189</v>
      </c>
      <c r="C537" s="2" t="s">
        <v>1858</v>
      </c>
      <c r="D537" s="1" t="s">
        <v>881</v>
      </c>
      <c r="E537" s="1" t="s">
        <v>1859</v>
      </c>
      <c r="F537" s="1" t="s">
        <v>800</v>
      </c>
      <c r="G537" s="1">
        <v>10</v>
      </c>
      <c r="H537" s="2" t="s">
        <v>1857</v>
      </c>
      <c r="I537" s="2" t="s">
        <v>35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100</v>
      </c>
      <c r="W537" s="1">
        <v>1</v>
      </c>
      <c r="X537" s="1">
        <v>0</v>
      </c>
      <c r="Y537" s="1">
        <v>0</v>
      </c>
      <c r="Z537" s="1">
        <v>0</v>
      </c>
      <c r="AA537" s="1">
        <f t="shared" si="16"/>
        <v>100</v>
      </c>
      <c r="AB537" s="1">
        <v>0</v>
      </c>
      <c r="AC537" s="1">
        <f t="shared" si="17"/>
        <v>100</v>
      </c>
    </row>
    <row r="538" spans="1:29" x14ac:dyDescent="0.25">
      <c r="A538" s="1">
        <v>531</v>
      </c>
      <c r="B538" s="1" t="s">
        <v>322</v>
      </c>
      <c r="C538" s="2" t="s">
        <v>1046</v>
      </c>
      <c r="D538" s="1" t="s">
        <v>826</v>
      </c>
      <c r="E538" s="1" t="s">
        <v>1860</v>
      </c>
      <c r="F538" s="1" t="s">
        <v>792</v>
      </c>
      <c r="G538" s="1">
        <v>10</v>
      </c>
      <c r="H538" s="2" t="s">
        <v>1857</v>
      </c>
      <c r="I538" s="2" t="s">
        <v>35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f t="shared" si="16"/>
        <v>0</v>
      </c>
      <c r="AB538" s="1">
        <v>210</v>
      </c>
      <c r="AC538" s="1">
        <f t="shared" si="17"/>
        <v>210</v>
      </c>
    </row>
    <row r="539" spans="1:29" x14ac:dyDescent="0.25">
      <c r="A539" s="1">
        <v>532</v>
      </c>
      <c r="B539" s="1" t="s">
        <v>672</v>
      </c>
      <c r="C539" s="2" t="s">
        <v>1349</v>
      </c>
      <c r="D539" s="2" t="s">
        <v>1352</v>
      </c>
      <c r="E539" s="1" t="s">
        <v>1492</v>
      </c>
      <c r="F539" s="1" t="s">
        <v>792</v>
      </c>
      <c r="G539" s="1">
        <v>10</v>
      </c>
      <c r="H539" s="2" t="s">
        <v>1857</v>
      </c>
      <c r="I539" s="2" t="s">
        <v>35</v>
      </c>
      <c r="J539" s="1">
        <v>15</v>
      </c>
      <c r="K539" s="1">
        <v>1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f t="shared" si="16"/>
        <v>15</v>
      </c>
      <c r="AB539" s="1">
        <v>0</v>
      </c>
      <c r="AC539" s="1">
        <f t="shared" si="17"/>
        <v>15</v>
      </c>
    </row>
    <row r="540" spans="1:29" x14ac:dyDescent="0.25">
      <c r="A540" s="1">
        <v>533</v>
      </c>
      <c r="B540" s="1" t="s">
        <v>528</v>
      </c>
      <c r="C540" s="2" t="s">
        <v>1291</v>
      </c>
      <c r="D540" s="2" t="s">
        <v>1861</v>
      </c>
      <c r="E540" s="1" t="s">
        <v>1862</v>
      </c>
      <c r="F540" s="1" t="s">
        <v>792</v>
      </c>
      <c r="G540" s="1">
        <v>10</v>
      </c>
      <c r="H540" s="2" t="s">
        <v>1857</v>
      </c>
      <c r="I540" s="2" t="s">
        <v>35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f t="shared" si="16"/>
        <v>0</v>
      </c>
      <c r="AB540" s="1">
        <v>0</v>
      </c>
      <c r="AC540" s="1">
        <f t="shared" si="17"/>
        <v>0</v>
      </c>
    </row>
    <row r="541" spans="1:29" x14ac:dyDescent="0.25">
      <c r="A541" s="1">
        <v>534</v>
      </c>
      <c r="B541" s="1" t="s">
        <v>576</v>
      </c>
      <c r="C541" s="2" t="s">
        <v>1014</v>
      </c>
      <c r="D541" s="2" t="s">
        <v>1649</v>
      </c>
      <c r="E541" s="1" t="s">
        <v>1732</v>
      </c>
      <c r="F541" s="1" t="s">
        <v>792</v>
      </c>
      <c r="G541" s="1">
        <v>10</v>
      </c>
      <c r="H541" s="2" t="s">
        <v>1857</v>
      </c>
      <c r="I541" s="2" t="s">
        <v>35</v>
      </c>
      <c r="J541" s="1">
        <v>100</v>
      </c>
      <c r="K541" s="1">
        <v>1</v>
      </c>
      <c r="L541" s="1">
        <v>0</v>
      </c>
      <c r="M541" s="1">
        <v>0</v>
      </c>
      <c r="N541" s="1">
        <v>0</v>
      </c>
      <c r="O541" s="1">
        <v>0</v>
      </c>
      <c r="P541" s="1">
        <v>285</v>
      </c>
      <c r="Q541" s="1">
        <v>3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f t="shared" si="16"/>
        <v>385</v>
      </c>
      <c r="AB541" s="1">
        <v>170</v>
      </c>
      <c r="AC541" s="1">
        <f t="shared" si="17"/>
        <v>555</v>
      </c>
    </row>
    <row r="542" spans="1:29" x14ac:dyDescent="0.25">
      <c r="A542" s="1">
        <v>535</v>
      </c>
      <c r="B542" s="1" t="s">
        <v>441</v>
      </c>
      <c r="C542" s="2" t="s">
        <v>810</v>
      </c>
      <c r="D542" s="1" t="s">
        <v>994</v>
      </c>
      <c r="E542" s="1" t="s">
        <v>1863</v>
      </c>
      <c r="F542" s="1" t="s">
        <v>800</v>
      </c>
      <c r="G542" s="1">
        <v>10</v>
      </c>
      <c r="H542" s="2" t="s">
        <v>1857</v>
      </c>
      <c r="I542" s="2" t="s">
        <v>35</v>
      </c>
      <c r="J542" s="1">
        <v>100</v>
      </c>
      <c r="K542" s="1">
        <v>1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f t="shared" si="16"/>
        <v>100</v>
      </c>
      <c r="AB542" s="1">
        <v>100</v>
      </c>
      <c r="AC542" s="1">
        <f t="shared" si="17"/>
        <v>200</v>
      </c>
    </row>
    <row r="543" spans="1:29" x14ac:dyDescent="0.25">
      <c r="A543" s="1">
        <v>536</v>
      </c>
      <c r="B543" s="1" t="s">
        <v>285</v>
      </c>
      <c r="C543" s="2" t="s">
        <v>1864</v>
      </c>
      <c r="D543" s="2" t="s">
        <v>1267</v>
      </c>
      <c r="E543" s="1" t="s">
        <v>1865</v>
      </c>
      <c r="F543" s="1" t="s">
        <v>800</v>
      </c>
      <c r="G543" s="1">
        <v>10</v>
      </c>
      <c r="H543" s="2" t="s">
        <v>1857</v>
      </c>
      <c r="I543" s="2" t="s">
        <v>35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100</v>
      </c>
      <c r="W543" s="1">
        <v>1</v>
      </c>
      <c r="X543" s="1">
        <v>0</v>
      </c>
      <c r="Y543" s="1">
        <v>0</v>
      </c>
      <c r="Z543" s="1">
        <v>0</v>
      </c>
      <c r="AA543" s="1">
        <f t="shared" si="16"/>
        <v>100</v>
      </c>
      <c r="AB543" s="1">
        <v>120</v>
      </c>
      <c r="AC543" s="1">
        <f t="shared" si="17"/>
        <v>220</v>
      </c>
    </row>
    <row r="544" spans="1:29" x14ac:dyDescent="0.25">
      <c r="A544" s="1">
        <v>537</v>
      </c>
      <c r="B544" s="1" t="s">
        <v>507</v>
      </c>
      <c r="C544" s="2" t="s">
        <v>502</v>
      </c>
      <c r="D544" s="2" t="s">
        <v>861</v>
      </c>
      <c r="E544" s="1" t="s">
        <v>1866</v>
      </c>
      <c r="F544" s="1" t="s">
        <v>800</v>
      </c>
      <c r="G544" s="1">
        <v>10</v>
      </c>
      <c r="H544" s="2" t="s">
        <v>1857</v>
      </c>
      <c r="I544" s="2" t="s">
        <v>35</v>
      </c>
      <c r="J544" s="1">
        <v>150</v>
      </c>
      <c r="K544" s="1">
        <v>1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100</v>
      </c>
      <c r="W544" s="1">
        <v>1</v>
      </c>
      <c r="X544" s="1">
        <v>0</v>
      </c>
      <c r="Y544" s="1">
        <v>0</v>
      </c>
      <c r="Z544" s="1">
        <v>0</v>
      </c>
      <c r="AA544" s="1">
        <f t="shared" si="16"/>
        <v>250</v>
      </c>
      <c r="AB544" s="1">
        <v>150</v>
      </c>
      <c r="AC544" s="1">
        <f t="shared" si="17"/>
        <v>400</v>
      </c>
    </row>
    <row r="545" spans="1:29" x14ac:dyDescent="0.25">
      <c r="A545" s="1">
        <v>538</v>
      </c>
      <c r="B545" s="1" t="s">
        <v>47</v>
      </c>
      <c r="C545" s="2" t="s">
        <v>1581</v>
      </c>
      <c r="D545" s="2" t="s">
        <v>1867</v>
      </c>
      <c r="E545" s="1" t="s">
        <v>1868</v>
      </c>
      <c r="F545" s="1" t="s">
        <v>800</v>
      </c>
      <c r="G545" s="1">
        <v>11</v>
      </c>
      <c r="H545" s="2" t="s">
        <v>1869</v>
      </c>
      <c r="I545" s="2" t="s">
        <v>1870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f t="shared" si="16"/>
        <v>0</v>
      </c>
      <c r="AB545" s="1">
        <v>0</v>
      </c>
      <c r="AC545" s="1">
        <f t="shared" si="17"/>
        <v>0</v>
      </c>
    </row>
    <row r="546" spans="1:29" x14ac:dyDescent="0.25">
      <c r="A546" s="1">
        <v>539</v>
      </c>
      <c r="B546" s="1" t="s">
        <v>226</v>
      </c>
      <c r="C546" s="2" t="s">
        <v>225</v>
      </c>
      <c r="D546" s="2" t="s">
        <v>1267</v>
      </c>
      <c r="E546" s="1" t="s">
        <v>1871</v>
      </c>
      <c r="F546" s="1" t="s">
        <v>800</v>
      </c>
      <c r="G546" s="1">
        <v>11</v>
      </c>
      <c r="H546" s="2" t="s">
        <v>1869</v>
      </c>
      <c r="I546" s="2" t="s">
        <v>1870</v>
      </c>
      <c r="J546" s="1">
        <v>0</v>
      </c>
      <c r="K546" s="1">
        <v>0</v>
      </c>
      <c r="L546" s="1">
        <v>0</v>
      </c>
      <c r="M546" s="1">
        <v>0</v>
      </c>
      <c r="N546" s="1">
        <v>104.16500000000001</v>
      </c>
      <c r="O546" s="1">
        <v>2</v>
      </c>
      <c r="P546" s="1">
        <v>166.67</v>
      </c>
      <c r="Q546" s="1">
        <v>1</v>
      </c>
      <c r="R546" s="1">
        <v>0</v>
      </c>
      <c r="S546" s="1">
        <v>0</v>
      </c>
      <c r="T546" s="1">
        <v>0</v>
      </c>
      <c r="U546" s="1">
        <v>0</v>
      </c>
      <c r="V546" s="1">
        <v>183.32999999999998</v>
      </c>
      <c r="W546" s="1">
        <v>3</v>
      </c>
      <c r="X546" s="1">
        <v>0</v>
      </c>
      <c r="Y546" s="1">
        <v>0</v>
      </c>
      <c r="Z546" s="1">
        <v>0</v>
      </c>
      <c r="AA546" s="1">
        <f t="shared" si="16"/>
        <v>454.16500000000002</v>
      </c>
      <c r="AB546" s="1">
        <v>54.164999999999999</v>
      </c>
      <c r="AC546" s="1">
        <f t="shared" si="17"/>
        <v>508.33000000000004</v>
      </c>
    </row>
    <row r="547" spans="1:29" x14ac:dyDescent="0.25">
      <c r="A547" s="1">
        <v>540</v>
      </c>
      <c r="B547" s="1" t="s">
        <v>650</v>
      </c>
      <c r="C547" s="2" t="s">
        <v>1872</v>
      </c>
      <c r="D547" s="2" t="s">
        <v>831</v>
      </c>
      <c r="E547" s="1" t="s">
        <v>1873</v>
      </c>
      <c r="F547" s="1" t="s">
        <v>800</v>
      </c>
      <c r="G547" s="1">
        <v>11</v>
      </c>
      <c r="H547" s="2" t="s">
        <v>1869</v>
      </c>
      <c r="I547" s="2" t="s">
        <v>1870</v>
      </c>
      <c r="J547" s="1">
        <v>100</v>
      </c>
      <c r="K547" s="1">
        <v>1</v>
      </c>
      <c r="L547" s="1">
        <v>0</v>
      </c>
      <c r="M547" s="1">
        <v>0</v>
      </c>
      <c r="N547" s="1">
        <v>0</v>
      </c>
      <c r="O547" s="1">
        <v>0</v>
      </c>
      <c r="P547" s="1">
        <f>300/3+250/2</f>
        <v>225</v>
      </c>
      <c r="Q547" s="1">
        <v>3</v>
      </c>
      <c r="R547" s="1">
        <v>0</v>
      </c>
      <c r="S547" s="1">
        <v>0</v>
      </c>
      <c r="T547" s="1">
        <v>0</v>
      </c>
      <c r="U547" s="1">
        <v>0</v>
      </c>
      <c r="V547" s="1">
        <f>100+250/2</f>
        <v>225</v>
      </c>
      <c r="W547" s="1">
        <v>2</v>
      </c>
      <c r="X547" s="1">
        <v>0</v>
      </c>
      <c r="Y547" s="1">
        <v>0</v>
      </c>
      <c r="Z547" s="1">
        <v>0</v>
      </c>
      <c r="AA547" s="1">
        <f t="shared" si="16"/>
        <v>550</v>
      </c>
      <c r="AB547" s="1">
        <v>50</v>
      </c>
      <c r="AC547" s="1">
        <f t="shared" si="17"/>
        <v>600</v>
      </c>
    </row>
    <row r="548" spans="1:29" x14ac:dyDescent="0.25">
      <c r="A548" s="1">
        <v>541</v>
      </c>
      <c r="B548" s="1" t="s">
        <v>688</v>
      </c>
      <c r="C548" s="2" t="s">
        <v>1874</v>
      </c>
      <c r="D548" s="2" t="s">
        <v>1497</v>
      </c>
      <c r="E548" s="1" t="s">
        <v>1875</v>
      </c>
      <c r="F548" s="1" t="s">
        <v>800</v>
      </c>
      <c r="G548" s="1">
        <v>11</v>
      </c>
      <c r="H548" s="2" t="s">
        <v>1869</v>
      </c>
      <c r="I548" s="2" t="s">
        <v>1870</v>
      </c>
      <c r="J548" s="1">
        <v>0</v>
      </c>
      <c r="K548" s="1">
        <v>0</v>
      </c>
      <c r="L548" s="1">
        <v>0</v>
      </c>
      <c r="M548" s="1">
        <v>0</v>
      </c>
      <c r="N548" s="1">
        <v>50</v>
      </c>
      <c r="O548" s="1">
        <v>1</v>
      </c>
      <c r="P548" s="1">
        <v>0</v>
      </c>
      <c r="Q548" s="1">
        <v>0</v>
      </c>
      <c r="R548" s="1">
        <v>0</v>
      </c>
      <c r="S548" s="1">
        <v>150</v>
      </c>
      <c r="T548" s="1">
        <v>1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f t="shared" si="16"/>
        <v>200</v>
      </c>
      <c r="AB548" s="1">
        <v>100</v>
      </c>
      <c r="AC548" s="1">
        <f t="shared" si="17"/>
        <v>300</v>
      </c>
    </row>
    <row r="549" spans="1:29" x14ac:dyDescent="0.25">
      <c r="A549" s="1">
        <v>542</v>
      </c>
      <c r="B549" s="1" t="s">
        <v>684</v>
      </c>
      <c r="C549" s="2" t="s">
        <v>1761</v>
      </c>
      <c r="D549" s="2" t="s">
        <v>1778</v>
      </c>
      <c r="E549" s="1" t="s">
        <v>1876</v>
      </c>
      <c r="F549" s="1" t="s">
        <v>800</v>
      </c>
      <c r="G549" s="1">
        <v>11</v>
      </c>
      <c r="H549" s="2" t="s">
        <v>1869</v>
      </c>
      <c r="I549" s="2" t="s">
        <v>1870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f t="shared" si="16"/>
        <v>0</v>
      </c>
      <c r="AB549" s="1">
        <v>0</v>
      </c>
      <c r="AC549" s="1">
        <f t="shared" si="17"/>
        <v>0</v>
      </c>
    </row>
    <row r="550" spans="1:29" x14ac:dyDescent="0.25">
      <c r="A550" s="1">
        <v>543</v>
      </c>
      <c r="B550" s="1" t="s">
        <v>504</v>
      </c>
      <c r="C550" s="2" t="s">
        <v>810</v>
      </c>
      <c r="D550" s="2" t="s">
        <v>916</v>
      </c>
      <c r="E550" s="1" t="s">
        <v>1877</v>
      </c>
      <c r="F550" s="1" t="s">
        <v>800</v>
      </c>
      <c r="G550" s="1">
        <v>11</v>
      </c>
      <c r="H550" s="2" t="s">
        <v>1869</v>
      </c>
      <c r="I550" s="2" t="s">
        <v>1870</v>
      </c>
      <c r="J550" s="1">
        <v>200</v>
      </c>
      <c r="K550" s="1">
        <v>1</v>
      </c>
      <c r="L550" s="1">
        <v>0</v>
      </c>
      <c r="M550" s="1">
        <v>0</v>
      </c>
      <c r="N550" s="1">
        <v>0</v>
      </c>
      <c r="O550" s="1">
        <v>0</v>
      </c>
      <c r="P550" s="1">
        <v>250</v>
      </c>
      <c r="Q550" s="1">
        <v>2</v>
      </c>
      <c r="R550" s="1">
        <v>0</v>
      </c>
      <c r="S550" s="1">
        <v>150</v>
      </c>
      <c r="T550" s="1">
        <v>1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f t="shared" si="16"/>
        <v>600</v>
      </c>
      <c r="AB550" s="1">
        <v>300</v>
      </c>
      <c r="AC550" s="1">
        <f t="shared" si="17"/>
        <v>900</v>
      </c>
    </row>
    <row r="551" spans="1:29" x14ac:dyDescent="0.25">
      <c r="A551" s="1">
        <v>544</v>
      </c>
      <c r="B551" s="1" t="s">
        <v>301</v>
      </c>
      <c r="C551" s="2" t="s">
        <v>1878</v>
      </c>
      <c r="D551" s="2" t="s">
        <v>1135</v>
      </c>
      <c r="E551" s="1" t="s">
        <v>1879</v>
      </c>
      <c r="F551" s="1" t="s">
        <v>792</v>
      </c>
      <c r="G551" s="1">
        <v>11</v>
      </c>
      <c r="H551" s="2" t="s">
        <v>1869</v>
      </c>
      <c r="I551" s="2" t="s">
        <v>1870</v>
      </c>
      <c r="J551" s="1">
        <v>100</v>
      </c>
      <c r="K551" s="1">
        <v>1</v>
      </c>
      <c r="L551" s="1">
        <v>50</v>
      </c>
      <c r="M551" s="1">
        <v>1</v>
      </c>
      <c r="N551" s="1">
        <v>54.164999999999999</v>
      </c>
      <c r="O551" s="1">
        <v>1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83.33</v>
      </c>
      <c r="W551" s="1">
        <v>1</v>
      </c>
      <c r="X551" s="1">
        <v>30</v>
      </c>
      <c r="Y551" s="1">
        <v>0</v>
      </c>
      <c r="Z551" s="1">
        <v>0</v>
      </c>
      <c r="AA551" s="1">
        <f t="shared" si="16"/>
        <v>317.495</v>
      </c>
      <c r="AB551" s="1">
        <v>104.16499999999999</v>
      </c>
      <c r="AC551" s="1">
        <f t="shared" si="17"/>
        <v>421.65999999999997</v>
      </c>
    </row>
    <row r="552" spans="1:29" x14ac:dyDescent="0.25">
      <c r="A552" s="1">
        <v>545</v>
      </c>
      <c r="B552" s="1" t="s">
        <v>724</v>
      </c>
      <c r="C552" s="2" t="s">
        <v>797</v>
      </c>
      <c r="D552" s="2" t="s">
        <v>1401</v>
      </c>
      <c r="E552" s="1" t="s">
        <v>1880</v>
      </c>
      <c r="F552" s="1" t="s">
        <v>800</v>
      </c>
      <c r="G552" s="1">
        <v>11</v>
      </c>
      <c r="H552" s="2" t="s">
        <v>1869</v>
      </c>
      <c r="I552" s="2" t="s">
        <v>1870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f t="shared" si="16"/>
        <v>0</v>
      </c>
      <c r="AB552" s="1">
        <v>0</v>
      </c>
      <c r="AC552" s="1">
        <f t="shared" si="17"/>
        <v>0</v>
      </c>
    </row>
    <row r="553" spans="1:29" x14ac:dyDescent="0.25">
      <c r="A553" s="1">
        <v>546</v>
      </c>
      <c r="B553" s="1" t="s">
        <v>631</v>
      </c>
      <c r="C553" s="2" t="s">
        <v>1881</v>
      </c>
      <c r="D553" s="1" t="s">
        <v>986</v>
      </c>
      <c r="E553" s="1" t="s">
        <v>1882</v>
      </c>
      <c r="F553" s="1" t="s">
        <v>800</v>
      </c>
      <c r="G553" s="1">
        <v>11</v>
      </c>
      <c r="H553" s="2" t="s">
        <v>1869</v>
      </c>
      <c r="I553" s="2" t="s">
        <v>1870</v>
      </c>
      <c r="J553" s="1">
        <v>0</v>
      </c>
      <c r="K553" s="1">
        <v>0</v>
      </c>
      <c r="L553" s="1">
        <v>0</v>
      </c>
      <c r="M553" s="1">
        <v>0</v>
      </c>
      <c r="N553" s="1">
        <v>50</v>
      </c>
      <c r="O553" s="1">
        <v>1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f t="shared" si="16"/>
        <v>50</v>
      </c>
      <c r="AB553" s="1">
        <v>50</v>
      </c>
      <c r="AC553" s="1">
        <f t="shared" si="17"/>
        <v>100</v>
      </c>
    </row>
    <row r="554" spans="1:29" x14ac:dyDescent="0.25">
      <c r="A554" s="1">
        <v>547</v>
      </c>
      <c r="B554" s="1" t="s">
        <v>187</v>
      </c>
      <c r="C554" s="2" t="s">
        <v>1883</v>
      </c>
      <c r="D554" s="1" t="s">
        <v>886</v>
      </c>
      <c r="E554" s="1" t="s">
        <v>1884</v>
      </c>
      <c r="F554" s="1" t="s">
        <v>800</v>
      </c>
      <c r="G554" s="1">
        <v>11</v>
      </c>
      <c r="H554" s="2" t="s">
        <v>1869</v>
      </c>
      <c r="I554" s="2" t="s">
        <v>1870</v>
      </c>
      <c r="J554" s="1">
        <v>100</v>
      </c>
      <c r="K554" s="1">
        <v>1</v>
      </c>
      <c r="L554" s="1">
        <v>50</v>
      </c>
      <c r="M554" s="1">
        <v>1</v>
      </c>
      <c r="N554" s="1">
        <v>54.164999999999999</v>
      </c>
      <c r="O554" s="1">
        <v>1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100</v>
      </c>
      <c r="W554" s="1">
        <v>1</v>
      </c>
      <c r="X554" s="1">
        <v>0</v>
      </c>
      <c r="Y554" s="1">
        <v>0</v>
      </c>
      <c r="Z554" s="1">
        <v>0</v>
      </c>
      <c r="AA554" s="1">
        <f t="shared" si="16"/>
        <v>304.16499999999996</v>
      </c>
      <c r="AB554" s="1">
        <v>54.164999999999999</v>
      </c>
      <c r="AC554" s="1">
        <f t="shared" si="17"/>
        <v>358.33</v>
      </c>
    </row>
    <row r="555" spans="1:29" x14ac:dyDescent="0.25">
      <c r="A555" s="1">
        <v>548</v>
      </c>
      <c r="B555" s="1" t="s">
        <v>705</v>
      </c>
      <c r="C555" s="2" t="s">
        <v>704</v>
      </c>
      <c r="D555" s="2" t="s">
        <v>901</v>
      </c>
      <c r="E555" s="1" t="s">
        <v>1885</v>
      </c>
      <c r="F555" s="1" t="s">
        <v>800</v>
      </c>
      <c r="G555" s="1">
        <v>11</v>
      </c>
      <c r="H555" s="2" t="s">
        <v>1869</v>
      </c>
      <c r="I555" s="2" t="s">
        <v>1870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f t="shared" si="16"/>
        <v>0</v>
      </c>
      <c r="AB555" s="1">
        <v>0</v>
      </c>
      <c r="AC555" s="1">
        <f t="shared" si="17"/>
        <v>0</v>
      </c>
    </row>
    <row r="556" spans="1:29" x14ac:dyDescent="0.25">
      <c r="A556" s="1">
        <v>549</v>
      </c>
      <c r="B556" s="1" t="s">
        <v>400</v>
      </c>
      <c r="C556" s="2" t="s">
        <v>1396</v>
      </c>
      <c r="D556" s="2" t="s">
        <v>992</v>
      </c>
      <c r="E556" s="1" t="s">
        <v>1886</v>
      </c>
      <c r="F556" s="1" t="s">
        <v>800</v>
      </c>
      <c r="G556" s="1">
        <v>11</v>
      </c>
      <c r="H556" s="2" t="s">
        <v>1869</v>
      </c>
      <c r="I556" s="2" t="s">
        <v>1870</v>
      </c>
      <c r="J556" s="1">
        <v>0</v>
      </c>
      <c r="K556" s="1">
        <v>0</v>
      </c>
      <c r="L556" s="1">
        <v>50</v>
      </c>
      <c r="M556" s="1">
        <v>1</v>
      </c>
      <c r="N556" s="1">
        <v>0</v>
      </c>
      <c r="O556" s="1">
        <v>0</v>
      </c>
      <c r="P556" s="1">
        <v>125</v>
      </c>
      <c r="Q556" s="1">
        <v>1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f t="shared" si="16"/>
        <v>175</v>
      </c>
      <c r="AB556" s="1">
        <v>100</v>
      </c>
      <c r="AC556" s="1">
        <f t="shared" si="17"/>
        <v>275</v>
      </c>
    </row>
    <row r="557" spans="1:29" x14ac:dyDescent="0.25">
      <c r="A557" s="1">
        <v>550</v>
      </c>
      <c r="B557" s="1" t="s">
        <v>757</v>
      </c>
      <c r="C557" s="2" t="s">
        <v>846</v>
      </c>
      <c r="D557" s="2" t="s">
        <v>1785</v>
      </c>
      <c r="E557" s="1" t="s">
        <v>1887</v>
      </c>
      <c r="F557" s="1" t="s">
        <v>792</v>
      </c>
      <c r="G557" s="1">
        <v>11</v>
      </c>
      <c r="H557" s="2" t="s">
        <v>1869</v>
      </c>
      <c r="I557" s="2" t="s">
        <v>1870</v>
      </c>
      <c r="J557" s="1">
        <v>100</v>
      </c>
      <c r="K557" s="1">
        <v>1</v>
      </c>
      <c r="L557" s="1">
        <v>50</v>
      </c>
      <c r="M557" s="1">
        <v>1</v>
      </c>
      <c r="N557" s="1">
        <v>33.335000000000001</v>
      </c>
      <c r="O557" s="1">
        <v>1</v>
      </c>
      <c r="P557" s="1">
        <v>0</v>
      </c>
      <c r="Q557" s="1">
        <v>0</v>
      </c>
      <c r="R557" s="1">
        <v>0</v>
      </c>
      <c r="S557" s="1">
        <v>150</v>
      </c>
      <c r="T557" s="1">
        <v>1</v>
      </c>
      <c r="U557" s="1">
        <v>0</v>
      </c>
      <c r="V557" s="1">
        <v>100</v>
      </c>
      <c r="W557" s="1">
        <v>1</v>
      </c>
      <c r="X557" s="1">
        <v>30</v>
      </c>
      <c r="Y557" s="1">
        <v>0</v>
      </c>
      <c r="Z557" s="1">
        <v>0</v>
      </c>
      <c r="AA557" s="1">
        <f t="shared" si="16"/>
        <v>463.33499999999998</v>
      </c>
      <c r="AB557" s="1">
        <v>125</v>
      </c>
      <c r="AC557" s="1">
        <f t="shared" si="17"/>
        <v>588.33500000000004</v>
      </c>
    </row>
    <row r="558" spans="1:29" x14ac:dyDescent="0.25">
      <c r="A558" s="1">
        <v>551</v>
      </c>
      <c r="B558" s="1" t="s">
        <v>193</v>
      </c>
      <c r="C558" s="2" t="s">
        <v>1888</v>
      </c>
      <c r="D558" s="1" t="s">
        <v>960</v>
      </c>
      <c r="E558" s="1" t="s">
        <v>1889</v>
      </c>
      <c r="F558" s="1" t="s">
        <v>800</v>
      </c>
      <c r="G558" s="1">
        <v>11</v>
      </c>
      <c r="H558" s="2" t="s">
        <v>1890</v>
      </c>
      <c r="I558" s="2" t="s">
        <v>1870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1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f t="shared" si="16"/>
        <v>0</v>
      </c>
      <c r="AB558" s="1">
        <v>0</v>
      </c>
      <c r="AC558" s="1">
        <f t="shared" si="17"/>
        <v>0</v>
      </c>
    </row>
    <row r="559" spans="1:29" x14ac:dyDescent="0.25">
      <c r="A559" s="1">
        <v>552</v>
      </c>
      <c r="B559" s="1" t="s">
        <v>200</v>
      </c>
      <c r="C559" s="2" t="s">
        <v>1019</v>
      </c>
      <c r="D559" s="2" t="s">
        <v>1891</v>
      </c>
      <c r="E559" s="1" t="s">
        <v>1892</v>
      </c>
      <c r="F559" s="1" t="s">
        <v>792</v>
      </c>
      <c r="G559" s="1">
        <v>11</v>
      </c>
      <c r="H559" s="2" t="s">
        <v>1890</v>
      </c>
      <c r="I559" s="2" t="s">
        <v>1870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f>250/5</f>
        <v>50</v>
      </c>
      <c r="Q559" s="1">
        <v>1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1</v>
      </c>
      <c r="X559" s="1">
        <v>45</v>
      </c>
      <c r="Y559" s="1">
        <v>0</v>
      </c>
      <c r="Z559" s="1">
        <v>0</v>
      </c>
      <c r="AA559" s="1">
        <f t="shared" si="16"/>
        <v>95</v>
      </c>
      <c r="AB559" s="1">
        <v>133.33000000000001</v>
      </c>
      <c r="AC559" s="1">
        <f t="shared" si="17"/>
        <v>228.33</v>
      </c>
    </row>
    <row r="560" spans="1:29" x14ac:dyDescent="0.25">
      <c r="A560" s="1">
        <v>553</v>
      </c>
      <c r="B560" s="1" t="s">
        <v>317</v>
      </c>
      <c r="C560" s="2" t="s">
        <v>1126</v>
      </c>
      <c r="D560" s="1" t="s">
        <v>1308</v>
      </c>
      <c r="E560" s="1" t="s">
        <v>1893</v>
      </c>
      <c r="F560" s="1" t="s">
        <v>792</v>
      </c>
      <c r="G560" s="1">
        <v>11</v>
      </c>
      <c r="H560" s="2" t="s">
        <v>1890</v>
      </c>
      <c r="I560" s="2" t="s">
        <v>1870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f t="shared" si="16"/>
        <v>0</v>
      </c>
      <c r="AB560" s="1">
        <v>0</v>
      </c>
      <c r="AC560" s="1">
        <f t="shared" si="17"/>
        <v>0</v>
      </c>
    </row>
    <row r="561" spans="1:29" x14ac:dyDescent="0.25">
      <c r="A561" s="1">
        <v>554</v>
      </c>
      <c r="B561" s="1" t="s">
        <v>230</v>
      </c>
      <c r="C561" s="2" t="s">
        <v>1452</v>
      </c>
      <c r="D561" s="2" t="s">
        <v>816</v>
      </c>
      <c r="E561" s="1" t="s">
        <v>1894</v>
      </c>
      <c r="F561" s="1" t="s">
        <v>800</v>
      </c>
      <c r="G561" s="1">
        <v>11</v>
      </c>
      <c r="H561" s="2" t="s">
        <v>1890</v>
      </c>
      <c r="I561" s="2" t="s">
        <v>1870</v>
      </c>
      <c r="J561" s="1">
        <v>0</v>
      </c>
      <c r="K561" s="1">
        <v>0</v>
      </c>
      <c r="L561" s="1">
        <v>0</v>
      </c>
      <c r="M561" s="1">
        <v>0</v>
      </c>
      <c r="N561" s="1">
        <v>66.67</v>
      </c>
      <c r="O561" s="1">
        <v>2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100</v>
      </c>
      <c r="W561" s="1">
        <v>1</v>
      </c>
      <c r="X561" s="1">
        <v>0</v>
      </c>
      <c r="Y561" s="1">
        <v>0</v>
      </c>
      <c r="Z561" s="1">
        <v>0</v>
      </c>
      <c r="AA561" s="1">
        <f t="shared" si="16"/>
        <v>166.67000000000002</v>
      </c>
      <c r="AB561" s="1">
        <v>100</v>
      </c>
      <c r="AC561" s="1">
        <f t="shared" si="17"/>
        <v>266.67</v>
      </c>
    </row>
    <row r="562" spans="1:29" x14ac:dyDescent="0.25">
      <c r="A562" s="1">
        <v>555</v>
      </c>
      <c r="B562" s="1" t="s">
        <v>303</v>
      </c>
      <c r="C562" s="2" t="s">
        <v>1878</v>
      </c>
      <c r="D562" s="2" t="s">
        <v>888</v>
      </c>
      <c r="E562" s="1" t="s">
        <v>1895</v>
      </c>
      <c r="F562" s="1" t="s">
        <v>792</v>
      </c>
      <c r="G562" s="1">
        <v>11</v>
      </c>
      <c r="H562" s="2" t="s">
        <v>1890</v>
      </c>
      <c r="I562" s="2" t="s">
        <v>1870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f t="shared" si="16"/>
        <v>0</v>
      </c>
      <c r="AB562" s="1">
        <v>0</v>
      </c>
      <c r="AC562" s="1">
        <f t="shared" si="17"/>
        <v>0</v>
      </c>
    </row>
    <row r="563" spans="1:29" x14ac:dyDescent="0.25">
      <c r="A563" s="1">
        <v>556</v>
      </c>
      <c r="B563" s="1" t="s">
        <v>183</v>
      </c>
      <c r="C563" s="2" t="s">
        <v>1896</v>
      </c>
      <c r="D563" s="2" t="s">
        <v>1897</v>
      </c>
      <c r="E563" s="1" t="s">
        <v>1898</v>
      </c>
      <c r="F563" s="1" t="s">
        <v>792</v>
      </c>
      <c r="G563" s="1">
        <v>11</v>
      </c>
      <c r="H563" s="2" t="s">
        <v>1890</v>
      </c>
      <c r="I563" s="2" t="s">
        <v>1870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f t="shared" si="16"/>
        <v>0</v>
      </c>
      <c r="AB563" s="1">
        <v>0</v>
      </c>
      <c r="AC563" s="1">
        <f t="shared" si="17"/>
        <v>0</v>
      </c>
    </row>
    <row r="564" spans="1:29" x14ac:dyDescent="0.25">
      <c r="A564" s="1">
        <v>557</v>
      </c>
      <c r="B564" s="1" t="s">
        <v>44</v>
      </c>
      <c r="C564" s="2" t="s">
        <v>1581</v>
      </c>
      <c r="D564" s="2" t="s">
        <v>1476</v>
      </c>
      <c r="E564" s="1" t="s">
        <v>1899</v>
      </c>
      <c r="F564" s="1" t="s">
        <v>800</v>
      </c>
      <c r="G564" s="1">
        <v>11</v>
      </c>
      <c r="H564" s="2" t="s">
        <v>1890</v>
      </c>
      <c r="I564" s="2" t="s">
        <v>1870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f t="shared" si="16"/>
        <v>0</v>
      </c>
      <c r="AB564" s="1">
        <v>0</v>
      </c>
      <c r="AC564" s="1">
        <f t="shared" si="17"/>
        <v>0</v>
      </c>
    </row>
    <row r="565" spans="1:29" x14ac:dyDescent="0.25">
      <c r="A565" s="1">
        <v>558</v>
      </c>
      <c r="B565" s="1" t="s">
        <v>421</v>
      </c>
      <c r="C565" s="2" t="s">
        <v>810</v>
      </c>
      <c r="D565" s="2" t="s">
        <v>1064</v>
      </c>
      <c r="E565" s="1" t="s">
        <v>1900</v>
      </c>
      <c r="F565" s="1" t="s">
        <v>800</v>
      </c>
      <c r="G565" s="1">
        <v>11</v>
      </c>
      <c r="H565" s="2" t="s">
        <v>1890</v>
      </c>
      <c r="I565" s="2" t="s">
        <v>1870</v>
      </c>
      <c r="J565" s="1">
        <v>0</v>
      </c>
      <c r="K565" s="1">
        <v>0</v>
      </c>
      <c r="L565" s="1">
        <v>50</v>
      </c>
      <c r="M565" s="1">
        <v>1</v>
      </c>
      <c r="N565" s="1">
        <v>33.335000000000001</v>
      </c>
      <c r="O565" s="1">
        <v>1</v>
      </c>
      <c r="P565" s="1">
        <v>50</v>
      </c>
      <c r="Q565" s="1">
        <v>1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f t="shared" si="16"/>
        <v>133.33500000000001</v>
      </c>
      <c r="AB565" s="1">
        <v>0</v>
      </c>
      <c r="AC565" s="1">
        <f t="shared" si="17"/>
        <v>133.33500000000001</v>
      </c>
    </row>
    <row r="566" spans="1:29" x14ac:dyDescent="0.25">
      <c r="A566" s="1">
        <v>559</v>
      </c>
      <c r="B566" s="1" t="s">
        <v>412</v>
      </c>
      <c r="C566" s="2" t="s">
        <v>1639</v>
      </c>
      <c r="D566" s="1" t="s">
        <v>881</v>
      </c>
      <c r="E566" s="1" t="s">
        <v>1543</v>
      </c>
      <c r="F566" s="1" t="s">
        <v>800</v>
      </c>
      <c r="G566" s="1">
        <v>11</v>
      </c>
      <c r="H566" s="2" t="s">
        <v>1890</v>
      </c>
      <c r="I566" s="2" t="s">
        <v>1870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f t="shared" si="16"/>
        <v>0</v>
      </c>
      <c r="AB566" s="1">
        <v>0</v>
      </c>
      <c r="AC566" s="1">
        <f t="shared" si="17"/>
        <v>0</v>
      </c>
    </row>
    <row r="567" spans="1:29" x14ac:dyDescent="0.25">
      <c r="A567" s="1">
        <v>560</v>
      </c>
      <c r="B567" s="1" t="s">
        <v>728</v>
      </c>
      <c r="C567" s="2" t="s">
        <v>1197</v>
      </c>
      <c r="D567" s="1" t="s">
        <v>792</v>
      </c>
      <c r="E567" s="1" t="s">
        <v>1901</v>
      </c>
      <c r="F567" s="1" t="s">
        <v>792</v>
      </c>
      <c r="G567" s="1">
        <v>11</v>
      </c>
      <c r="H567" s="2" t="s">
        <v>1890</v>
      </c>
      <c r="I567" s="2" t="s">
        <v>1870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50</v>
      </c>
      <c r="Q567" s="1">
        <v>1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f t="shared" si="16"/>
        <v>50</v>
      </c>
      <c r="AB567" s="1">
        <v>100</v>
      </c>
      <c r="AC567" s="1">
        <f t="shared" si="17"/>
        <v>150</v>
      </c>
    </row>
    <row r="568" spans="1:29" x14ac:dyDescent="0.25">
      <c r="A568" s="1">
        <v>561</v>
      </c>
      <c r="B568" s="1" t="s">
        <v>94</v>
      </c>
      <c r="C568" s="2" t="s">
        <v>1902</v>
      </c>
      <c r="D568" s="1" t="s">
        <v>886</v>
      </c>
      <c r="E568" s="1" t="s">
        <v>1903</v>
      </c>
      <c r="F568" s="1" t="s">
        <v>800</v>
      </c>
      <c r="G568" s="1">
        <v>11</v>
      </c>
      <c r="H568" s="2" t="s">
        <v>1890</v>
      </c>
      <c r="I568" s="2" t="s">
        <v>1870</v>
      </c>
      <c r="J568" s="1">
        <v>15</v>
      </c>
      <c r="K568" s="1">
        <v>1</v>
      </c>
      <c r="L568" s="1">
        <v>50</v>
      </c>
      <c r="M568" s="1">
        <v>1</v>
      </c>
      <c r="N568" s="1">
        <v>33.335000000000001</v>
      </c>
      <c r="O568" s="1">
        <v>1</v>
      </c>
      <c r="P568" s="1">
        <v>50</v>
      </c>
      <c r="Q568" s="1">
        <v>1</v>
      </c>
      <c r="R568" s="1">
        <v>0</v>
      </c>
      <c r="S568" s="1">
        <v>0</v>
      </c>
      <c r="T568" s="1">
        <v>0</v>
      </c>
      <c r="U568" s="1">
        <v>0</v>
      </c>
      <c r="V568" s="1">
        <v>33.33</v>
      </c>
      <c r="W568" s="1">
        <v>2</v>
      </c>
      <c r="X568" s="1">
        <v>0</v>
      </c>
      <c r="Y568" s="1">
        <v>0</v>
      </c>
      <c r="Z568" s="1">
        <v>0</v>
      </c>
      <c r="AA568" s="1">
        <f t="shared" si="16"/>
        <v>181.66499999999999</v>
      </c>
      <c r="AB568" s="1">
        <v>50</v>
      </c>
      <c r="AC568" s="1">
        <f t="shared" si="17"/>
        <v>231.66499999999999</v>
      </c>
    </row>
    <row r="569" spans="1:29" x14ac:dyDescent="0.25">
      <c r="A569" s="1">
        <v>562</v>
      </c>
      <c r="B569" s="1" t="s">
        <v>80</v>
      </c>
      <c r="C569" s="2" t="s">
        <v>1904</v>
      </c>
      <c r="D569" s="2" t="s">
        <v>1497</v>
      </c>
      <c r="E569" s="1" t="s">
        <v>1905</v>
      </c>
      <c r="F569" s="1" t="s">
        <v>800</v>
      </c>
      <c r="G569" s="1">
        <v>11</v>
      </c>
      <c r="H569" s="2" t="s">
        <v>1890</v>
      </c>
      <c r="I569" s="2" t="s">
        <v>1870</v>
      </c>
      <c r="J569" s="1">
        <v>100</v>
      </c>
      <c r="K569" s="1">
        <v>1</v>
      </c>
      <c r="L569" s="1">
        <v>0</v>
      </c>
      <c r="M569" s="1">
        <v>0</v>
      </c>
      <c r="N569" s="1">
        <v>33.335000000000001</v>
      </c>
      <c r="O569" s="1">
        <v>1</v>
      </c>
      <c r="P569" s="1">
        <v>216.67</v>
      </c>
      <c r="Q569" s="1">
        <v>2</v>
      </c>
      <c r="R569" s="1">
        <v>0</v>
      </c>
      <c r="S569" s="1">
        <v>0</v>
      </c>
      <c r="T569" s="1">
        <v>0</v>
      </c>
      <c r="U569" s="1">
        <v>0</v>
      </c>
      <c r="V569" s="1">
        <v>33.33</v>
      </c>
      <c r="W569" s="1">
        <v>2</v>
      </c>
      <c r="X569" s="1">
        <v>0</v>
      </c>
      <c r="Y569" s="1">
        <v>0</v>
      </c>
      <c r="Z569" s="1">
        <v>0</v>
      </c>
      <c r="AA569" s="1">
        <f t="shared" si="16"/>
        <v>383.33499999999998</v>
      </c>
      <c r="AB569" s="1">
        <v>50</v>
      </c>
      <c r="AC569" s="1">
        <f t="shared" si="17"/>
        <v>433.33499999999998</v>
      </c>
    </row>
    <row r="570" spans="1:29" x14ac:dyDescent="0.25">
      <c r="A570" s="1">
        <v>563</v>
      </c>
      <c r="B570" s="1" t="s">
        <v>41</v>
      </c>
      <c r="C570" s="2" t="s">
        <v>1906</v>
      </c>
      <c r="D570" s="1" t="s">
        <v>871</v>
      </c>
      <c r="E570" s="1" t="s">
        <v>1907</v>
      </c>
      <c r="F570" s="1" t="s">
        <v>800</v>
      </c>
      <c r="G570" s="1">
        <v>11</v>
      </c>
      <c r="H570" s="2" t="s">
        <v>1890</v>
      </c>
      <c r="I570" s="2" t="s">
        <v>1870</v>
      </c>
      <c r="J570" s="1">
        <v>100</v>
      </c>
      <c r="K570" s="1">
        <v>1</v>
      </c>
      <c r="L570" s="1">
        <v>0</v>
      </c>
      <c r="M570" s="1">
        <v>0</v>
      </c>
      <c r="N570" s="1">
        <v>33.335000000000001</v>
      </c>
      <c r="O570" s="1">
        <v>1</v>
      </c>
      <c r="P570" s="1">
        <v>50</v>
      </c>
      <c r="Q570" s="1">
        <v>1</v>
      </c>
      <c r="R570" s="1">
        <v>0</v>
      </c>
      <c r="S570" s="1">
        <v>0</v>
      </c>
      <c r="T570" s="1">
        <v>0</v>
      </c>
      <c r="U570" s="1">
        <v>0</v>
      </c>
      <c r="V570" s="1">
        <v>33.33</v>
      </c>
      <c r="W570" s="1">
        <v>3</v>
      </c>
      <c r="X570" s="1">
        <v>0</v>
      </c>
      <c r="Y570" s="1">
        <v>0</v>
      </c>
      <c r="Z570" s="1">
        <v>0</v>
      </c>
      <c r="AA570" s="1">
        <f t="shared" si="16"/>
        <v>216.66499999999999</v>
      </c>
      <c r="AB570" s="1">
        <v>400</v>
      </c>
      <c r="AC570" s="1">
        <f t="shared" si="17"/>
        <v>616.66499999999996</v>
      </c>
    </row>
    <row r="571" spans="1:29" x14ac:dyDescent="0.25">
      <c r="A571" s="1">
        <v>564</v>
      </c>
      <c r="B571" s="1" t="s">
        <v>365</v>
      </c>
      <c r="C571" s="2" t="s">
        <v>1908</v>
      </c>
      <c r="D571" s="2" t="s">
        <v>1909</v>
      </c>
      <c r="E571" s="1" t="s">
        <v>1910</v>
      </c>
      <c r="F571" s="1" t="s">
        <v>792</v>
      </c>
      <c r="G571" s="1">
        <v>11</v>
      </c>
      <c r="H571" s="2" t="s">
        <v>1890</v>
      </c>
      <c r="I571" s="2" t="s">
        <v>1870</v>
      </c>
      <c r="J571" s="1">
        <v>0</v>
      </c>
      <c r="K571" s="1">
        <v>0</v>
      </c>
      <c r="L571" s="1">
        <v>0</v>
      </c>
      <c r="M571" s="1">
        <v>0</v>
      </c>
      <c r="N571" s="1">
        <v>108.33</v>
      </c>
      <c r="O571" s="1">
        <v>2</v>
      </c>
      <c r="P571" s="1">
        <v>100</v>
      </c>
      <c r="Q571" s="1">
        <v>2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1</v>
      </c>
      <c r="X571" s="1">
        <v>0</v>
      </c>
      <c r="Y571" s="1">
        <v>0</v>
      </c>
      <c r="Z571" s="1">
        <v>0</v>
      </c>
      <c r="AA571" s="1">
        <f t="shared" si="16"/>
        <v>208.32999999999998</v>
      </c>
      <c r="AB571" s="1">
        <v>254.16000000000003</v>
      </c>
      <c r="AC571" s="1">
        <f t="shared" si="17"/>
        <v>462.49</v>
      </c>
    </row>
    <row r="572" spans="1:29" x14ac:dyDescent="0.25">
      <c r="A572" s="1">
        <v>565</v>
      </c>
      <c r="B572" s="1" t="s">
        <v>288</v>
      </c>
      <c r="C572" s="2" t="s">
        <v>967</v>
      </c>
      <c r="D572" s="2" t="s">
        <v>1911</v>
      </c>
      <c r="E572" s="1" t="s">
        <v>1912</v>
      </c>
      <c r="F572" s="1" t="s">
        <v>792</v>
      </c>
      <c r="G572" s="1">
        <v>11</v>
      </c>
      <c r="H572" s="1" t="s">
        <v>1913</v>
      </c>
      <c r="I572" s="2" t="s">
        <v>1870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f t="shared" si="16"/>
        <v>0</v>
      </c>
      <c r="AB572" s="1">
        <v>0</v>
      </c>
      <c r="AC572" s="1">
        <f t="shared" si="17"/>
        <v>0</v>
      </c>
    </row>
    <row r="573" spans="1:29" x14ac:dyDescent="0.25">
      <c r="A573" s="1">
        <v>566</v>
      </c>
      <c r="B573" s="1" t="s">
        <v>677</v>
      </c>
      <c r="C573" s="2" t="s">
        <v>1914</v>
      </c>
      <c r="D573" s="2" t="s">
        <v>834</v>
      </c>
      <c r="E573" s="1" t="s">
        <v>1915</v>
      </c>
      <c r="F573" s="1" t="s">
        <v>792</v>
      </c>
      <c r="G573" s="1">
        <v>11</v>
      </c>
      <c r="H573" s="1" t="s">
        <v>1913</v>
      </c>
      <c r="I573" s="2" t="s">
        <v>1870</v>
      </c>
      <c r="J573" s="1">
        <v>30</v>
      </c>
      <c r="K573" s="1">
        <v>2</v>
      </c>
      <c r="L573" s="1">
        <v>0</v>
      </c>
      <c r="M573" s="1">
        <v>0</v>
      </c>
      <c r="N573" s="1">
        <v>0</v>
      </c>
      <c r="O573" s="1">
        <v>0</v>
      </c>
      <c r="P573" s="1">
        <v>375</v>
      </c>
      <c r="Q573" s="1">
        <v>3</v>
      </c>
      <c r="R573" s="1">
        <v>0</v>
      </c>
      <c r="S573" s="1">
        <v>0</v>
      </c>
      <c r="T573" s="1">
        <v>0</v>
      </c>
      <c r="U573" s="1">
        <v>0</v>
      </c>
      <c r="V573" s="1">
        <v>183.33</v>
      </c>
      <c r="W573" s="1">
        <v>2</v>
      </c>
      <c r="X573" s="1">
        <v>15</v>
      </c>
      <c r="Y573" s="1">
        <v>0</v>
      </c>
      <c r="Z573" s="1">
        <v>0</v>
      </c>
      <c r="AA573" s="1">
        <f t="shared" si="16"/>
        <v>603.33000000000004</v>
      </c>
      <c r="AB573" s="1">
        <v>258.33</v>
      </c>
      <c r="AC573" s="1">
        <f t="shared" si="17"/>
        <v>861.66000000000008</v>
      </c>
    </row>
    <row r="574" spans="1:29" x14ac:dyDescent="0.25">
      <c r="A574" s="1">
        <v>567</v>
      </c>
      <c r="B574" s="1" t="s">
        <v>720</v>
      </c>
      <c r="C574" s="2" t="s">
        <v>900</v>
      </c>
      <c r="D574" s="2" t="s">
        <v>1064</v>
      </c>
      <c r="E574" s="1" t="s">
        <v>1381</v>
      </c>
      <c r="F574" s="1" t="s">
        <v>800</v>
      </c>
      <c r="G574" s="1">
        <v>11</v>
      </c>
      <c r="H574" s="1" t="s">
        <v>1913</v>
      </c>
      <c r="I574" s="2" t="s">
        <v>1870</v>
      </c>
      <c r="J574" s="1">
        <v>15</v>
      </c>
      <c r="K574" s="1">
        <v>1</v>
      </c>
      <c r="L574" s="1">
        <v>50</v>
      </c>
      <c r="M574" s="1">
        <v>1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100</v>
      </c>
      <c r="W574" s="1">
        <v>1</v>
      </c>
      <c r="X574" s="1">
        <v>0</v>
      </c>
      <c r="Y574" s="1">
        <v>0</v>
      </c>
      <c r="Z574" s="1">
        <v>0</v>
      </c>
      <c r="AA574" s="1">
        <f t="shared" si="16"/>
        <v>165</v>
      </c>
      <c r="AB574" s="1">
        <v>133.32999999999998</v>
      </c>
      <c r="AC574" s="1">
        <f t="shared" si="17"/>
        <v>298.33</v>
      </c>
    </row>
    <row r="575" spans="1:29" x14ac:dyDescent="0.25">
      <c r="A575" s="1">
        <v>568</v>
      </c>
      <c r="B575" s="1" t="s">
        <v>69</v>
      </c>
      <c r="C575" s="2" t="s">
        <v>1916</v>
      </c>
      <c r="D575" s="1" t="s">
        <v>811</v>
      </c>
      <c r="E575" s="1" t="s">
        <v>1917</v>
      </c>
      <c r="F575" s="1" t="s">
        <v>800</v>
      </c>
      <c r="G575" s="1">
        <v>11</v>
      </c>
      <c r="H575" s="1" t="s">
        <v>1913</v>
      </c>
      <c r="I575" s="2" t="s">
        <v>1870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100</v>
      </c>
      <c r="W575" s="1">
        <v>2</v>
      </c>
      <c r="X575" s="1">
        <v>0</v>
      </c>
      <c r="Y575" s="1">
        <v>0</v>
      </c>
      <c r="Z575" s="1">
        <v>0</v>
      </c>
      <c r="AA575" s="1">
        <f t="shared" si="16"/>
        <v>100</v>
      </c>
      <c r="AB575" s="1">
        <v>0</v>
      </c>
      <c r="AC575" s="1">
        <f t="shared" si="17"/>
        <v>100</v>
      </c>
    </row>
    <row r="576" spans="1:29" x14ac:dyDescent="0.25">
      <c r="A576" s="1">
        <v>569</v>
      </c>
      <c r="B576" s="1" t="s">
        <v>326</v>
      </c>
      <c r="C576" s="2" t="s">
        <v>1918</v>
      </c>
      <c r="D576" s="1" t="s">
        <v>886</v>
      </c>
      <c r="E576" s="1" t="s">
        <v>1919</v>
      </c>
      <c r="F576" s="1" t="s">
        <v>792</v>
      </c>
      <c r="G576" s="1">
        <v>11</v>
      </c>
      <c r="H576" s="1" t="s">
        <v>1913</v>
      </c>
      <c r="I576" s="2" t="s">
        <v>1870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f t="shared" si="16"/>
        <v>0</v>
      </c>
      <c r="AB576" s="1">
        <v>0</v>
      </c>
      <c r="AC576" s="1">
        <f t="shared" si="17"/>
        <v>0</v>
      </c>
    </row>
    <row r="577" spans="1:29" x14ac:dyDescent="0.25">
      <c r="A577" s="1">
        <v>570</v>
      </c>
      <c r="B577" s="1" t="s">
        <v>557</v>
      </c>
      <c r="C577" s="2" t="s">
        <v>819</v>
      </c>
      <c r="D577" s="2" t="s">
        <v>901</v>
      </c>
      <c r="E577" s="1" t="s">
        <v>1920</v>
      </c>
      <c r="F577" s="1" t="s">
        <v>792</v>
      </c>
      <c r="G577" s="1">
        <v>11</v>
      </c>
      <c r="H577" s="1" t="s">
        <v>1913</v>
      </c>
      <c r="I577" s="2" t="s">
        <v>1870</v>
      </c>
      <c r="J577" s="1">
        <f>100+15</f>
        <v>115</v>
      </c>
      <c r="K577" s="1">
        <v>2</v>
      </c>
      <c r="L577" s="1">
        <v>0</v>
      </c>
      <c r="M577" s="1">
        <v>0</v>
      </c>
      <c r="N577" s="1">
        <v>50</v>
      </c>
      <c r="O577" s="1">
        <v>1</v>
      </c>
      <c r="P577" s="1">
        <f>250/3</f>
        <v>83.333333333333329</v>
      </c>
      <c r="Q577" s="1">
        <v>1</v>
      </c>
      <c r="R577" s="1">
        <v>0</v>
      </c>
      <c r="S577" s="1">
        <v>0</v>
      </c>
      <c r="T577" s="1">
        <v>0</v>
      </c>
      <c r="U577" s="1">
        <v>0</v>
      </c>
      <c r="V577" s="1">
        <v>100</v>
      </c>
      <c r="W577" s="1">
        <v>1</v>
      </c>
      <c r="X577" s="1">
        <v>0</v>
      </c>
      <c r="Y577" s="1">
        <v>0</v>
      </c>
      <c r="Z577" s="1">
        <v>0</v>
      </c>
      <c r="AA577" s="1">
        <f t="shared" si="16"/>
        <v>348.33333333333331</v>
      </c>
      <c r="AB577" s="1">
        <v>30</v>
      </c>
      <c r="AC577" s="1">
        <f t="shared" si="17"/>
        <v>378.33333333333331</v>
      </c>
    </row>
    <row r="578" spans="1:29" x14ac:dyDescent="0.25">
      <c r="A578" s="1">
        <v>571</v>
      </c>
      <c r="B578" s="1" t="s">
        <v>512</v>
      </c>
      <c r="C578" s="2" t="s">
        <v>510</v>
      </c>
      <c r="D578" s="1" t="s">
        <v>871</v>
      </c>
      <c r="E578" s="1" t="s">
        <v>1921</v>
      </c>
      <c r="F578" s="1" t="s">
        <v>800</v>
      </c>
      <c r="G578" s="1">
        <v>11</v>
      </c>
      <c r="H578" s="1" t="s">
        <v>1913</v>
      </c>
      <c r="I578" s="2" t="s">
        <v>1870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f t="shared" si="16"/>
        <v>0</v>
      </c>
      <c r="AB578" s="1">
        <v>0</v>
      </c>
      <c r="AC578" s="1">
        <f t="shared" si="17"/>
        <v>0</v>
      </c>
    </row>
    <row r="579" spans="1:29" x14ac:dyDescent="0.25">
      <c r="A579" s="1">
        <v>572</v>
      </c>
      <c r="B579" s="1" t="s">
        <v>81</v>
      </c>
      <c r="C579" s="2" t="s">
        <v>1922</v>
      </c>
      <c r="D579" s="1" t="s">
        <v>977</v>
      </c>
      <c r="E579" s="1" t="s">
        <v>1923</v>
      </c>
      <c r="F579" s="1" t="s">
        <v>800</v>
      </c>
      <c r="G579" s="1">
        <v>11</v>
      </c>
      <c r="H579" s="1" t="s">
        <v>1913</v>
      </c>
      <c r="I579" s="2" t="s">
        <v>1870</v>
      </c>
      <c r="J579" s="1">
        <v>15</v>
      </c>
      <c r="K579" s="1">
        <v>1</v>
      </c>
      <c r="L579" s="1">
        <v>50</v>
      </c>
      <c r="M579" s="1">
        <v>1</v>
      </c>
      <c r="N579" s="1">
        <v>50</v>
      </c>
      <c r="O579" s="1">
        <v>1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f t="shared" si="16"/>
        <v>115</v>
      </c>
      <c r="AB579" s="1">
        <v>216.67</v>
      </c>
      <c r="AC579" s="1">
        <f t="shared" si="17"/>
        <v>331.66999999999996</v>
      </c>
    </row>
    <row r="580" spans="1:29" x14ac:dyDescent="0.25">
      <c r="A580" s="1">
        <v>573</v>
      </c>
      <c r="B580" s="1" t="s">
        <v>24</v>
      </c>
      <c r="C580" s="2" t="s">
        <v>1924</v>
      </c>
      <c r="D580" s="2" t="s">
        <v>1925</v>
      </c>
      <c r="E580" s="1" t="s">
        <v>1926</v>
      </c>
      <c r="F580" s="1" t="s">
        <v>800</v>
      </c>
      <c r="G580" s="1">
        <v>11</v>
      </c>
      <c r="H580" s="1" t="s">
        <v>1913</v>
      </c>
      <c r="I580" s="2" t="s">
        <v>1870</v>
      </c>
      <c r="J580" s="1">
        <v>15</v>
      </c>
      <c r="K580" s="1">
        <v>1</v>
      </c>
      <c r="L580" s="1">
        <v>50</v>
      </c>
      <c r="M580" s="1">
        <v>1</v>
      </c>
      <c r="N580" s="1">
        <v>0</v>
      </c>
      <c r="O580" s="1">
        <v>0</v>
      </c>
      <c r="P580" s="1">
        <f>250/3</f>
        <v>83.333333333333329</v>
      </c>
      <c r="Q580" s="1">
        <v>1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f t="shared" si="16"/>
        <v>148.33333333333331</v>
      </c>
      <c r="AB580" s="1">
        <v>0</v>
      </c>
      <c r="AC580" s="1">
        <f t="shared" si="17"/>
        <v>148.33333333333331</v>
      </c>
    </row>
    <row r="581" spans="1:29" x14ac:dyDescent="0.25">
      <c r="A581" s="1">
        <v>574</v>
      </c>
      <c r="B581" s="1" t="s">
        <v>120</v>
      </c>
      <c r="C581" s="2" t="s">
        <v>1927</v>
      </c>
      <c r="D581" s="2" t="s">
        <v>861</v>
      </c>
      <c r="E581" s="1" t="s">
        <v>1928</v>
      </c>
      <c r="F581" s="1" t="s">
        <v>800</v>
      </c>
      <c r="G581" s="1">
        <v>11</v>
      </c>
      <c r="H581" s="1" t="s">
        <v>1913</v>
      </c>
      <c r="I581" s="2" t="s">
        <v>1870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f>250/3</f>
        <v>83.333333333333329</v>
      </c>
      <c r="Q581" s="1">
        <v>1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f t="shared" si="16"/>
        <v>83.333333333333329</v>
      </c>
      <c r="AB581" s="1">
        <v>100</v>
      </c>
      <c r="AC581" s="1">
        <f t="shared" si="17"/>
        <v>183.33333333333331</v>
      </c>
    </row>
    <row r="582" spans="1:29" x14ac:dyDescent="0.25">
      <c r="A582" s="1">
        <v>575</v>
      </c>
      <c r="B582" s="1" t="s">
        <v>126</v>
      </c>
      <c r="C582" s="2" t="s">
        <v>1929</v>
      </c>
      <c r="D582" s="1" t="s">
        <v>1364</v>
      </c>
      <c r="E582" s="1" t="s">
        <v>1930</v>
      </c>
      <c r="F582" s="1" t="s">
        <v>800</v>
      </c>
      <c r="G582" s="1">
        <v>11</v>
      </c>
      <c r="H582" s="1" t="s">
        <v>1913</v>
      </c>
      <c r="I582" s="2" t="s">
        <v>1870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f t="shared" ref="AA582:AA645" si="18">Z582+Y582+X582+V582+S582+P582+N582+L582+J582</f>
        <v>0</v>
      </c>
      <c r="AB582" s="1">
        <v>100</v>
      </c>
      <c r="AC582" s="1">
        <f t="shared" si="17"/>
        <v>100</v>
      </c>
    </row>
    <row r="583" spans="1:29" x14ac:dyDescent="0.25">
      <c r="A583" s="1">
        <v>576</v>
      </c>
      <c r="B583" s="1" t="s">
        <v>768</v>
      </c>
      <c r="C583" s="2" t="s">
        <v>767</v>
      </c>
      <c r="D583" s="1" t="s">
        <v>1421</v>
      </c>
      <c r="E583" s="1" t="s">
        <v>1931</v>
      </c>
      <c r="F583" s="1" t="s">
        <v>800</v>
      </c>
      <c r="G583" s="1">
        <v>11</v>
      </c>
      <c r="H583" s="1" t="s">
        <v>1913</v>
      </c>
      <c r="I583" s="2" t="s">
        <v>1870</v>
      </c>
      <c r="J583" s="1">
        <v>100</v>
      </c>
      <c r="K583" s="1">
        <v>1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100</v>
      </c>
      <c r="W583" s="1">
        <v>1</v>
      </c>
      <c r="X583" s="1">
        <v>0</v>
      </c>
      <c r="Y583" s="1">
        <v>0</v>
      </c>
      <c r="Z583" s="1">
        <v>0</v>
      </c>
      <c r="AA583" s="1">
        <f t="shared" si="18"/>
        <v>200</v>
      </c>
      <c r="AB583" s="1">
        <v>250</v>
      </c>
      <c r="AC583" s="1">
        <f t="shared" si="17"/>
        <v>450</v>
      </c>
    </row>
    <row r="584" spans="1:29" x14ac:dyDescent="0.25">
      <c r="A584" s="1">
        <v>577</v>
      </c>
      <c r="B584" s="1" t="s">
        <v>549</v>
      </c>
      <c r="C584" s="2" t="s">
        <v>819</v>
      </c>
      <c r="D584" s="2" t="s">
        <v>1439</v>
      </c>
      <c r="E584" s="1" t="s">
        <v>1932</v>
      </c>
      <c r="F584" s="1" t="s">
        <v>792</v>
      </c>
      <c r="G584" s="1">
        <v>11</v>
      </c>
      <c r="H584" s="1" t="s">
        <v>1913</v>
      </c>
      <c r="I584" s="2" t="s">
        <v>1870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125</v>
      </c>
      <c r="Q584" s="1">
        <v>1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f t="shared" si="18"/>
        <v>125</v>
      </c>
      <c r="AB584" s="1">
        <v>0</v>
      </c>
      <c r="AC584" s="1">
        <f t="shared" si="17"/>
        <v>125</v>
      </c>
    </row>
    <row r="585" spans="1:29" x14ac:dyDescent="0.25">
      <c r="A585" s="1">
        <v>578</v>
      </c>
      <c r="B585" s="1" t="s">
        <v>531</v>
      </c>
      <c r="C585" s="2" t="s">
        <v>1291</v>
      </c>
      <c r="D585" s="1" t="s">
        <v>1933</v>
      </c>
      <c r="E585" s="1" t="s">
        <v>1934</v>
      </c>
      <c r="F585" s="1" t="s">
        <v>792</v>
      </c>
      <c r="G585" s="1">
        <v>11</v>
      </c>
      <c r="H585" s="1" t="s">
        <v>1913</v>
      </c>
      <c r="I585" s="2" t="s">
        <v>1870</v>
      </c>
      <c r="J585" s="1">
        <v>100</v>
      </c>
      <c r="K585" s="1">
        <v>1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f t="shared" si="18"/>
        <v>100</v>
      </c>
      <c r="AB585" s="1">
        <v>0</v>
      </c>
      <c r="AC585" s="1">
        <f t="shared" ref="AC585:AC648" si="19">AA585+AB585</f>
        <v>100</v>
      </c>
    </row>
    <row r="586" spans="1:29" x14ac:dyDescent="0.25">
      <c r="A586" s="1">
        <v>579</v>
      </c>
      <c r="B586" s="1" t="s">
        <v>371</v>
      </c>
      <c r="C586" s="2" t="s">
        <v>1311</v>
      </c>
      <c r="D586" s="2" t="s">
        <v>888</v>
      </c>
      <c r="E586" s="1" t="s">
        <v>1935</v>
      </c>
      <c r="F586" s="1" t="s">
        <v>792</v>
      </c>
      <c r="G586" s="1">
        <v>11</v>
      </c>
      <c r="H586" s="1" t="s">
        <v>1913</v>
      </c>
      <c r="I586" s="2" t="s">
        <v>1870</v>
      </c>
      <c r="J586" s="1">
        <v>0</v>
      </c>
      <c r="K586" s="1">
        <v>0</v>
      </c>
      <c r="L586" s="1">
        <v>0</v>
      </c>
      <c r="M586" s="1">
        <v>0</v>
      </c>
      <c r="N586" s="1">
        <v>50</v>
      </c>
      <c r="O586" s="1">
        <v>1</v>
      </c>
      <c r="P586" s="1">
        <v>300</v>
      </c>
      <c r="Q586" s="1">
        <v>1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f t="shared" si="18"/>
        <v>350</v>
      </c>
      <c r="AB586" s="1">
        <v>0</v>
      </c>
      <c r="AC586" s="1">
        <f t="shared" si="19"/>
        <v>350</v>
      </c>
    </row>
    <row r="587" spans="1:29" x14ac:dyDescent="0.25">
      <c r="A587" s="1">
        <v>580</v>
      </c>
      <c r="B587" s="1" t="s">
        <v>606</v>
      </c>
      <c r="C587" s="2" t="s">
        <v>605</v>
      </c>
      <c r="D587" s="2" t="s">
        <v>1936</v>
      </c>
      <c r="E587" s="1" t="s">
        <v>1937</v>
      </c>
      <c r="F587" s="1" t="s">
        <v>800</v>
      </c>
      <c r="G587" s="1">
        <v>11</v>
      </c>
      <c r="H587" s="2" t="s">
        <v>1938</v>
      </c>
      <c r="I587" s="2" t="s">
        <v>1870</v>
      </c>
      <c r="J587" s="1">
        <v>15</v>
      </c>
      <c r="K587" s="1">
        <v>1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f>250+150</f>
        <v>400</v>
      </c>
      <c r="W587" s="1">
        <v>2</v>
      </c>
      <c r="X587" s="1">
        <v>0</v>
      </c>
      <c r="Y587" s="1">
        <v>0</v>
      </c>
      <c r="Z587" s="1">
        <v>0</v>
      </c>
      <c r="AA587" s="1">
        <f t="shared" si="18"/>
        <v>415</v>
      </c>
      <c r="AB587" s="1">
        <v>108.33</v>
      </c>
      <c r="AC587" s="1">
        <f t="shared" si="19"/>
        <v>523.33000000000004</v>
      </c>
    </row>
    <row r="588" spans="1:29" x14ac:dyDescent="0.25">
      <c r="A588" s="1">
        <v>581</v>
      </c>
      <c r="B588" s="1" t="s">
        <v>132</v>
      </c>
      <c r="C588" s="2" t="s">
        <v>1140</v>
      </c>
      <c r="D588" s="2" t="s">
        <v>1939</v>
      </c>
      <c r="E588" s="1" t="s">
        <v>1940</v>
      </c>
      <c r="F588" s="1" t="s">
        <v>792</v>
      </c>
      <c r="G588" s="1">
        <v>11</v>
      </c>
      <c r="H588" s="2" t="s">
        <v>1938</v>
      </c>
      <c r="I588" s="2" t="s">
        <v>1870</v>
      </c>
      <c r="J588" s="1">
        <v>0</v>
      </c>
      <c r="K588" s="1">
        <v>0</v>
      </c>
      <c r="L588" s="1">
        <v>0</v>
      </c>
      <c r="M588" s="1">
        <v>0</v>
      </c>
      <c r="N588" s="1">
        <v>46.875</v>
      </c>
      <c r="O588" s="1">
        <v>1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1</v>
      </c>
      <c r="X588" s="1">
        <v>30</v>
      </c>
      <c r="Y588" s="1">
        <v>0</v>
      </c>
      <c r="Z588" s="1">
        <v>0</v>
      </c>
      <c r="AA588" s="1">
        <f t="shared" si="18"/>
        <v>76.875</v>
      </c>
      <c r="AB588" s="1">
        <v>82.984999999999999</v>
      </c>
      <c r="AC588" s="1">
        <f t="shared" si="19"/>
        <v>159.86000000000001</v>
      </c>
    </row>
    <row r="589" spans="1:29" x14ac:dyDescent="0.25">
      <c r="A589" s="1">
        <v>582</v>
      </c>
      <c r="B589" s="1" t="s">
        <v>364</v>
      </c>
      <c r="C589" s="2" t="s">
        <v>1908</v>
      </c>
      <c r="D589" s="2" t="s">
        <v>1041</v>
      </c>
      <c r="E589" s="1" t="s">
        <v>1941</v>
      </c>
      <c r="F589" s="1" t="s">
        <v>792</v>
      </c>
      <c r="G589" s="1">
        <v>11</v>
      </c>
      <c r="H589" s="2" t="s">
        <v>1938</v>
      </c>
      <c r="I589" s="2" t="s">
        <v>1870</v>
      </c>
      <c r="J589" s="1">
        <v>0</v>
      </c>
      <c r="K589" s="1">
        <v>0</v>
      </c>
      <c r="L589" s="1">
        <v>0</v>
      </c>
      <c r="M589" s="1">
        <v>0</v>
      </c>
      <c r="N589" s="1">
        <v>81.25</v>
      </c>
      <c r="O589" s="1">
        <v>1</v>
      </c>
      <c r="P589" s="1">
        <f>250/4+250/2+50</f>
        <v>237.5</v>
      </c>
      <c r="Q589" s="1">
        <v>2</v>
      </c>
      <c r="R589" s="1">
        <v>0</v>
      </c>
      <c r="S589" s="1">
        <v>0</v>
      </c>
      <c r="T589" s="1">
        <v>0</v>
      </c>
      <c r="U589" s="1">
        <v>0</v>
      </c>
      <c r="V589" s="1">
        <v>100</v>
      </c>
      <c r="W589" s="1">
        <v>1</v>
      </c>
      <c r="X589" s="1">
        <v>0</v>
      </c>
      <c r="Y589" s="1">
        <v>0</v>
      </c>
      <c r="Z589" s="1">
        <v>0</v>
      </c>
      <c r="AA589" s="1">
        <f t="shared" si="18"/>
        <v>418.75</v>
      </c>
      <c r="AB589" s="1">
        <v>283.33</v>
      </c>
      <c r="AC589" s="1">
        <f t="shared" si="19"/>
        <v>702.07999999999993</v>
      </c>
    </row>
    <row r="590" spans="1:29" x14ac:dyDescent="0.25">
      <c r="A590" s="1">
        <v>583</v>
      </c>
      <c r="B590" s="1" t="s">
        <v>219</v>
      </c>
      <c r="C590" s="2" t="s">
        <v>1484</v>
      </c>
      <c r="D590" s="1" t="s">
        <v>883</v>
      </c>
      <c r="E590" s="1" t="s">
        <v>1942</v>
      </c>
      <c r="F590" s="1" t="s">
        <v>800</v>
      </c>
      <c r="G590" s="1">
        <v>11</v>
      </c>
      <c r="H590" s="2" t="s">
        <v>1938</v>
      </c>
      <c r="I590" s="2" t="s">
        <v>1870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80</v>
      </c>
      <c r="Q590" s="1">
        <v>2</v>
      </c>
      <c r="R590" s="1">
        <v>0</v>
      </c>
      <c r="S590" s="1">
        <v>0</v>
      </c>
      <c r="T590" s="1">
        <v>0</v>
      </c>
      <c r="U590" s="1">
        <v>0</v>
      </c>
      <c r="V590" s="1">
        <v>100</v>
      </c>
      <c r="W590" s="1">
        <v>2</v>
      </c>
      <c r="X590" s="1">
        <v>0</v>
      </c>
      <c r="Y590" s="1">
        <v>0</v>
      </c>
      <c r="Z590" s="1">
        <v>0</v>
      </c>
      <c r="AA590" s="1">
        <f t="shared" si="18"/>
        <v>180</v>
      </c>
      <c r="AB590" s="1">
        <v>0</v>
      </c>
      <c r="AC590" s="1">
        <f t="shared" si="19"/>
        <v>180</v>
      </c>
    </row>
    <row r="591" spans="1:29" x14ac:dyDescent="0.25">
      <c r="A591" s="1">
        <v>584</v>
      </c>
      <c r="B591" s="1" t="s">
        <v>28</v>
      </c>
      <c r="C591" s="2" t="s">
        <v>1943</v>
      </c>
      <c r="D591" s="1" t="s">
        <v>886</v>
      </c>
      <c r="E591" s="1" t="s">
        <v>1944</v>
      </c>
      <c r="F591" s="1" t="s">
        <v>800</v>
      </c>
      <c r="G591" s="1">
        <v>11</v>
      </c>
      <c r="H591" s="2" t="s">
        <v>1938</v>
      </c>
      <c r="I591" s="2" t="s">
        <v>1870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f t="shared" si="18"/>
        <v>0</v>
      </c>
      <c r="AB591" s="1">
        <v>0</v>
      </c>
      <c r="AC591" s="1">
        <f t="shared" si="19"/>
        <v>0</v>
      </c>
    </row>
    <row r="592" spans="1:29" x14ac:dyDescent="0.25">
      <c r="A592" s="1">
        <v>585</v>
      </c>
      <c r="B592" s="1" t="s">
        <v>319</v>
      </c>
      <c r="C592" s="2" t="s">
        <v>1945</v>
      </c>
      <c r="D592" s="2" t="s">
        <v>1946</v>
      </c>
      <c r="E592" s="1" t="s">
        <v>1947</v>
      </c>
      <c r="F592" s="1" t="s">
        <v>792</v>
      </c>
      <c r="G592" s="1">
        <v>11</v>
      </c>
      <c r="H592" s="2" t="s">
        <v>1938</v>
      </c>
      <c r="I592" s="2" t="s">
        <v>1870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125</v>
      </c>
      <c r="Q592" s="1">
        <v>2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f t="shared" si="18"/>
        <v>125</v>
      </c>
      <c r="AB592" s="1">
        <v>100</v>
      </c>
      <c r="AC592" s="1">
        <f t="shared" si="19"/>
        <v>225</v>
      </c>
    </row>
    <row r="593" spans="1:29" x14ac:dyDescent="0.25">
      <c r="A593" s="1">
        <v>586</v>
      </c>
      <c r="B593" s="1" t="s">
        <v>46</v>
      </c>
      <c r="C593" s="2" t="s">
        <v>1581</v>
      </c>
      <c r="D593" s="1" t="s">
        <v>1421</v>
      </c>
      <c r="E593" s="1" t="s">
        <v>1948</v>
      </c>
      <c r="F593" s="1" t="s">
        <v>800</v>
      </c>
      <c r="G593" s="1">
        <v>11</v>
      </c>
      <c r="H593" s="2" t="s">
        <v>1938</v>
      </c>
      <c r="I593" s="2" t="s">
        <v>1870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f>50+900</f>
        <v>950</v>
      </c>
      <c r="Q593" s="1">
        <v>3</v>
      </c>
      <c r="R593" s="1">
        <v>0</v>
      </c>
      <c r="S593" s="1">
        <v>0</v>
      </c>
      <c r="T593" s="1">
        <v>0</v>
      </c>
      <c r="U593" s="1">
        <v>0</v>
      </c>
      <c r="V593" s="1">
        <v>305</v>
      </c>
      <c r="W593" s="1">
        <v>4</v>
      </c>
      <c r="X593" s="1">
        <v>0</v>
      </c>
      <c r="Y593" s="1">
        <v>0</v>
      </c>
      <c r="Z593" s="1">
        <v>0</v>
      </c>
      <c r="AA593" s="1">
        <f t="shared" si="18"/>
        <v>1255</v>
      </c>
      <c r="AB593" s="1">
        <v>136.11000000000001</v>
      </c>
      <c r="AC593" s="1">
        <f t="shared" si="19"/>
        <v>1391.1100000000001</v>
      </c>
    </row>
    <row r="594" spans="1:29" x14ac:dyDescent="0.25">
      <c r="A594" s="1">
        <v>587</v>
      </c>
      <c r="B594" s="1" t="s">
        <v>144</v>
      </c>
      <c r="C594" s="2" t="s">
        <v>1949</v>
      </c>
      <c r="D594" s="2" t="s">
        <v>823</v>
      </c>
      <c r="E594" s="1" t="s">
        <v>1950</v>
      </c>
      <c r="F594" s="1" t="s">
        <v>792</v>
      </c>
      <c r="G594" s="1">
        <v>11</v>
      </c>
      <c r="H594" s="2" t="s">
        <v>1938</v>
      </c>
      <c r="I594" s="2" t="s">
        <v>1870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f>250/2+50</f>
        <v>175</v>
      </c>
      <c r="Q594" s="1">
        <v>2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f t="shared" si="18"/>
        <v>175</v>
      </c>
      <c r="AB594" s="1">
        <v>198.32999999999998</v>
      </c>
      <c r="AC594" s="1">
        <f t="shared" si="19"/>
        <v>373.33</v>
      </c>
    </row>
    <row r="595" spans="1:29" x14ac:dyDescent="0.25">
      <c r="A595" s="1">
        <v>588</v>
      </c>
      <c r="B595" s="1" t="s">
        <v>232</v>
      </c>
      <c r="C595" s="2" t="s">
        <v>1951</v>
      </c>
      <c r="D595" s="2" t="s">
        <v>1064</v>
      </c>
      <c r="E595" s="1" t="s">
        <v>1952</v>
      </c>
      <c r="F595" s="1" t="s">
        <v>800</v>
      </c>
      <c r="G595" s="1">
        <v>11</v>
      </c>
      <c r="H595" s="2" t="s">
        <v>1938</v>
      </c>
      <c r="I595" s="2" t="s">
        <v>1870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f t="shared" si="18"/>
        <v>0</v>
      </c>
      <c r="AB595" s="1">
        <v>211.11</v>
      </c>
      <c r="AC595" s="1">
        <f t="shared" si="19"/>
        <v>211.11</v>
      </c>
    </row>
    <row r="596" spans="1:29" x14ac:dyDescent="0.25">
      <c r="A596" s="1">
        <v>589</v>
      </c>
      <c r="B596" s="1" t="s">
        <v>91</v>
      </c>
      <c r="C596" s="2" t="s">
        <v>1953</v>
      </c>
      <c r="D596" s="2" t="s">
        <v>1177</v>
      </c>
      <c r="E596" s="1" t="s">
        <v>1954</v>
      </c>
      <c r="F596" s="1" t="s">
        <v>800</v>
      </c>
      <c r="G596" s="1">
        <v>11</v>
      </c>
      <c r="H596" s="2" t="s">
        <v>1938</v>
      </c>
      <c r="I596" s="2" t="s">
        <v>1870</v>
      </c>
      <c r="J596" s="1">
        <v>100</v>
      </c>
      <c r="K596" s="1">
        <v>1</v>
      </c>
      <c r="L596" s="1">
        <v>0</v>
      </c>
      <c r="M596" s="1">
        <v>0</v>
      </c>
      <c r="N596" s="1">
        <v>50</v>
      </c>
      <c r="O596" s="1">
        <v>1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1</v>
      </c>
      <c r="X596" s="1">
        <v>0</v>
      </c>
      <c r="Y596" s="1">
        <v>0</v>
      </c>
      <c r="Z596" s="1">
        <v>0</v>
      </c>
      <c r="AA596" s="1">
        <f t="shared" si="18"/>
        <v>150</v>
      </c>
      <c r="AB596" s="1">
        <v>50</v>
      </c>
      <c r="AC596" s="1">
        <f t="shared" si="19"/>
        <v>200</v>
      </c>
    </row>
    <row r="597" spans="1:29" x14ac:dyDescent="0.25">
      <c r="A597" s="1">
        <v>590</v>
      </c>
      <c r="B597" s="1" t="s">
        <v>354</v>
      </c>
      <c r="C597" s="2" t="s">
        <v>1028</v>
      </c>
      <c r="D597" s="1" t="s">
        <v>1364</v>
      </c>
      <c r="E597" s="1" t="s">
        <v>1955</v>
      </c>
      <c r="F597" s="1" t="s">
        <v>800</v>
      </c>
      <c r="G597" s="1">
        <v>11</v>
      </c>
      <c r="H597" s="2" t="s">
        <v>1938</v>
      </c>
      <c r="I597" s="2" t="s">
        <v>1870</v>
      </c>
      <c r="J597" s="1">
        <v>0</v>
      </c>
      <c r="K597" s="1">
        <v>0</v>
      </c>
      <c r="L597" s="1">
        <v>100</v>
      </c>
      <c r="M597" s="1">
        <v>2</v>
      </c>
      <c r="N597" s="1">
        <v>150</v>
      </c>
      <c r="O597" s="1">
        <v>2</v>
      </c>
      <c r="P597" s="1">
        <v>83.33</v>
      </c>
      <c r="Q597" s="1">
        <v>1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f t="shared" si="18"/>
        <v>333.33</v>
      </c>
      <c r="AB597" s="1">
        <v>250</v>
      </c>
      <c r="AC597" s="1">
        <f t="shared" si="19"/>
        <v>583.32999999999993</v>
      </c>
    </row>
    <row r="598" spans="1:29" x14ac:dyDescent="0.25">
      <c r="A598" s="1">
        <v>591</v>
      </c>
      <c r="B598" s="1" t="s">
        <v>715</v>
      </c>
      <c r="C598" s="2" t="s">
        <v>1604</v>
      </c>
      <c r="D598" s="2" t="s">
        <v>1022</v>
      </c>
      <c r="E598" s="1" t="s">
        <v>1956</v>
      </c>
      <c r="F598" s="1" t="s">
        <v>800</v>
      </c>
      <c r="G598" s="1">
        <v>11</v>
      </c>
      <c r="H598" s="2" t="s">
        <v>1938</v>
      </c>
      <c r="I598" s="2" t="s">
        <v>1870</v>
      </c>
      <c r="J598" s="1">
        <v>100</v>
      </c>
      <c r="K598" s="1">
        <v>1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f t="shared" si="18"/>
        <v>100</v>
      </c>
      <c r="AB598" s="1">
        <v>0</v>
      </c>
      <c r="AC598" s="1">
        <f t="shared" si="19"/>
        <v>100</v>
      </c>
    </row>
    <row r="599" spans="1:29" x14ac:dyDescent="0.25">
      <c r="A599" s="1">
        <v>592</v>
      </c>
      <c r="B599" s="1" t="s">
        <v>501</v>
      </c>
      <c r="C599" s="2" t="s">
        <v>489</v>
      </c>
      <c r="D599" s="1" t="s">
        <v>986</v>
      </c>
      <c r="E599" s="1" t="s">
        <v>1957</v>
      </c>
      <c r="F599" s="1" t="s">
        <v>800</v>
      </c>
      <c r="G599" s="1">
        <v>11</v>
      </c>
      <c r="H599" s="2" t="s">
        <v>1938</v>
      </c>
      <c r="I599" s="2" t="s">
        <v>1870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f t="shared" si="18"/>
        <v>0</v>
      </c>
      <c r="AB599" s="1">
        <v>86.11</v>
      </c>
      <c r="AC599" s="1">
        <f t="shared" si="19"/>
        <v>86.11</v>
      </c>
    </row>
    <row r="600" spans="1:29" x14ac:dyDescent="0.25">
      <c r="A600" s="1">
        <v>593</v>
      </c>
      <c r="B600" s="1" t="s">
        <v>137</v>
      </c>
      <c r="C600" s="2" t="s">
        <v>1958</v>
      </c>
      <c r="D600" s="2" t="s">
        <v>1459</v>
      </c>
      <c r="E600" s="1" t="s">
        <v>1959</v>
      </c>
      <c r="F600" s="1" t="s">
        <v>800</v>
      </c>
      <c r="G600" s="1">
        <v>11</v>
      </c>
      <c r="H600" s="2" t="s">
        <v>1938</v>
      </c>
      <c r="I600" s="2" t="s">
        <v>1870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350</v>
      </c>
      <c r="W600" s="1">
        <v>2</v>
      </c>
      <c r="X600" s="1">
        <v>0</v>
      </c>
      <c r="Y600" s="1">
        <v>0</v>
      </c>
      <c r="Z600" s="1">
        <v>0</v>
      </c>
      <c r="AA600" s="1">
        <f t="shared" si="18"/>
        <v>350</v>
      </c>
      <c r="AB600" s="1">
        <v>36.11</v>
      </c>
      <c r="AC600" s="1">
        <f t="shared" si="19"/>
        <v>386.11</v>
      </c>
    </row>
    <row r="601" spans="1:29" x14ac:dyDescent="0.25">
      <c r="A601" s="1">
        <v>594</v>
      </c>
      <c r="B601" s="1" t="s">
        <v>437</v>
      </c>
      <c r="C601" s="2" t="s">
        <v>435</v>
      </c>
      <c r="D601" s="1" t="s">
        <v>883</v>
      </c>
      <c r="E601" s="1" t="s">
        <v>1960</v>
      </c>
      <c r="F601" s="1" t="s">
        <v>800</v>
      </c>
      <c r="G601" s="1">
        <v>11</v>
      </c>
      <c r="H601" s="2" t="s">
        <v>1938</v>
      </c>
      <c r="I601" s="2" t="s">
        <v>1870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f t="shared" si="18"/>
        <v>0</v>
      </c>
      <c r="AB601" s="1">
        <v>36.11</v>
      </c>
      <c r="AC601" s="1">
        <f t="shared" si="19"/>
        <v>36.11</v>
      </c>
    </row>
    <row r="602" spans="1:29" x14ac:dyDescent="0.25">
      <c r="A602" s="1">
        <v>595</v>
      </c>
      <c r="B602" s="1" t="s">
        <v>297</v>
      </c>
      <c r="C602" s="2" t="s">
        <v>1554</v>
      </c>
      <c r="D602" s="2" t="s">
        <v>790</v>
      </c>
      <c r="E602" s="1" t="s">
        <v>1961</v>
      </c>
      <c r="F602" s="1" t="s">
        <v>792</v>
      </c>
      <c r="G602" s="1">
        <v>11</v>
      </c>
      <c r="H602" s="2" t="s">
        <v>1938</v>
      </c>
      <c r="I602" s="2" t="s">
        <v>1870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50</v>
      </c>
      <c r="Q602" s="1">
        <v>1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1</v>
      </c>
      <c r="X602" s="1">
        <v>0</v>
      </c>
      <c r="Y602" s="1">
        <v>10</v>
      </c>
      <c r="Z602" s="1">
        <v>0</v>
      </c>
      <c r="AA602" s="1">
        <f t="shared" si="18"/>
        <v>60</v>
      </c>
      <c r="AB602" s="1">
        <v>262.5</v>
      </c>
      <c r="AC602" s="1">
        <f t="shared" si="19"/>
        <v>322.5</v>
      </c>
    </row>
    <row r="603" spans="1:29" x14ac:dyDescent="0.25">
      <c r="A603" s="1">
        <v>596</v>
      </c>
      <c r="B603" s="1" t="s">
        <v>276</v>
      </c>
      <c r="C603" s="2" t="s">
        <v>1962</v>
      </c>
      <c r="D603" s="2" t="s">
        <v>866</v>
      </c>
      <c r="E603" s="1" t="s">
        <v>1963</v>
      </c>
      <c r="F603" s="1" t="s">
        <v>800</v>
      </c>
      <c r="G603" s="1">
        <v>11</v>
      </c>
      <c r="H603" s="2" t="s">
        <v>1964</v>
      </c>
      <c r="I603" s="2" t="s">
        <v>1870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125</v>
      </c>
      <c r="Q603" s="1">
        <v>1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f t="shared" si="18"/>
        <v>125</v>
      </c>
      <c r="AB603" s="1">
        <v>125</v>
      </c>
      <c r="AC603" s="1">
        <f t="shared" si="19"/>
        <v>250</v>
      </c>
    </row>
    <row r="604" spans="1:29" x14ac:dyDescent="0.25">
      <c r="A604" s="1">
        <v>597</v>
      </c>
      <c r="B604" s="1" t="s">
        <v>21</v>
      </c>
      <c r="C604" s="2" t="s">
        <v>1965</v>
      </c>
      <c r="D604" s="2" t="s">
        <v>1006</v>
      </c>
      <c r="E604" s="1" t="s">
        <v>1966</v>
      </c>
      <c r="F604" s="1" t="s">
        <v>792</v>
      </c>
      <c r="G604" s="1">
        <v>11</v>
      </c>
      <c r="H604" s="2" t="s">
        <v>1964</v>
      </c>
      <c r="I604" s="2" t="s">
        <v>1870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300</v>
      </c>
      <c r="T604" s="1">
        <v>1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f t="shared" si="18"/>
        <v>300</v>
      </c>
      <c r="AB604" s="1">
        <v>0</v>
      </c>
      <c r="AC604" s="1">
        <f t="shared" si="19"/>
        <v>300</v>
      </c>
    </row>
    <row r="605" spans="1:29" x14ac:dyDescent="0.25">
      <c r="A605" s="1">
        <v>598</v>
      </c>
      <c r="B605" s="1" t="s">
        <v>108</v>
      </c>
      <c r="C605" s="2" t="s">
        <v>1967</v>
      </c>
      <c r="D605" s="2" t="s">
        <v>1968</v>
      </c>
      <c r="E605" s="1" t="s">
        <v>1969</v>
      </c>
      <c r="F605" s="1" t="s">
        <v>792</v>
      </c>
      <c r="G605" s="1">
        <v>11</v>
      </c>
      <c r="H605" s="2" t="s">
        <v>1964</v>
      </c>
      <c r="I605" s="2" t="s">
        <v>1870</v>
      </c>
      <c r="J605" s="1">
        <v>0</v>
      </c>
      <c r="K605" s="1">
        <v>0</v>
      </c>
      <c r="L605" s="1">
        <v>0</v>
      </c>
      <c r="M605" s="1">
        <v>0</v>
      </c>
      <c r="N605" s="1">
        <v>104.16500000000001</v>
      </c>
      <c r="O605" s="1">
        <v>2</v>
      </c>
      <c r="P605" s="1">
        <v>833.33</v>
      </c>
      <c r="Q605" s="1">
        <v>6</v>
      </c>
      <c r="R605" s="1">
        <v>0</v>
      </c>
      <c r="S605" s="1">
        <v>0</v>
      </c>
      <c r="T605" s="1">
        <v>0</v>
      </c>
      <c r="U605" s="1">
        <v>0</v>
      </c>
      <c r="V605" s="1">
        <v>100</v>
      </c>
      <c r="W605" s="1">
        <v>2</v>
      </c>
      <c r="X605" s="1">
        <v>15</v>
      </c>
      <c r="Y605" s="1">
        <v>0</v>
      </c>
      <c r="Z605" s="1">
        <v>0</v>
      </c>
      <c r="AA605" s="1">
        <f t="shared" si="18"/>
        <v>1052.4950000000001</v>
      </c>
      <c r="AB605" s="1">
        <v>354.16499999999996</v>
      </c>
      <c r="AC605" s="1">
        <f t="shared" si="19"/>
        <v>1406.66</v>
      </c>
    </row>
    <row r="606" spans="1:29" x14ac:dyDescent="0.25">
      <c r="A606" s="1">
        <v>599</v>
      </c>
      <c r="B606" s="1" t="s">
        <v>220</v>
      </c>
      <c r="C606" s="2" t="s">
        <v>1484</v>
      </c>
      <c r="D606" s="2" t="s">
        <v>1121</v>
      </c>
      <c r="E606" s="1" t="s">
        <v>1970</v>
      </c>
      <c r="F606" s="1" t="s">
        <v>800</v>
      </c>
      <c r="G606" s="1">
        <v>11</v>
      </c>
      <c r="H606" s="2" t="s">
        <v>1964</v>
      </c>
      <c r="I606" s="2" t="s">
        <v>1870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f t="shared" si="18"/>
        <v>0</v>
      </c>
      <c r="AB606" s="1">
        <v>0</v>
      </c>
      <c r="AC606" s="1">
        <f t="shared" si="19"/>
        <v>0</v>
      </c>
    </row>
    <row r="607" spans="1:29" x14ac:dyDescent="0.25">
      <c r="A607" s="1">
        <v>600</v>
      </c>
      <c r="B607" s="1" t="s">
        <v>765</v>
      </c>
      <c r="C607" s="2" t="s">
        <v>1128</v>
      </c>
      <c r="D607" s="2" t="s">
        <v>849</v>
      </c>
      <c r="E607" s="1" t="s">
        <v>1971</v>
      </c>
      <c r="F607" s="1" t="s">
        <v>800</v>
      </c>
      <c r="G607" s="1">
        <v>11</v>
      </c>
      <c r="H607" s="2" t="s">
        <v>1964</v>
      </c>
      <c r="I607" s="2" t="s">
        <v>1870</v>
      </c>
      <c r="J607" s="1">
        <v>100</v>
      </c>
      <c r="K607" s="1">
        <v>1</v>
      </c>
      <c r="L607" s="1">
        <v>150</v>
      </c>
      <c r="M607" s="1">
        <v>2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12.5</v>
      </c>
      <c r="W607" s="1">
        <v>1</v>
      </c>
      <c r="X607" s="1">
        <v>15</v>
      </c>
      <c r="Y607" s="1">
        <v>0</v>
      </c>
      <c r="Z607" s="1">
        <v>0</v>
      </c>
      <c r="AA607" s="1">
        <f t="shared" si="18"/>
        <v>277.5</v>
      </c>
      <c r="AB607" s="1">
        <v>115</v>
      </c>
      <c r="AC607" s="1">
        <f t="shared" si="19"/>
        <v>392.5</v>
      </c>
    </row>
    <row r="608" spans="1:29" x14ac:dyDescent="0.25">
      <c r="A608" s="1">
        <v>601</v>
      </c>
      <c r="B608" s="1" t="s">
        <v>195</v>
      </c>
      <c r="C608" s="2" t="s">
        <v>1972</v>
      </c>
      <c r="D608" s="2" t="s">
        <v>1649</v>
      </c>
      <c r="E608" s="1" t="s">
        <v>1973</v>
      </c>
      <c r="F608" s="1" t="s">
        <v>800</v>
      </c>
      <c r="G608" s="1">
        <v>11</v>
      </c>
      <c r="H608" s="2" t="s">
        <v>1964</v>
      </c>
      <c r="I608" s="2" t="s">
        <v>1870</v>
      </c>
      <c r="J608" s="1">
        <v>15</v>
      </c>
      <c r="K608" s="1">
        <v>1</v>
      </c>
      <c r="L608" s="1">
        <v>100</v>
      </c>
      <c r="M608" s="1">
        <v>2</v>
      </c>
      <c r="N608" s="1">
        <v>81.25</v>
      </c>
      <c r="O608" s="1">
        <v>1</v>
      </c>
      <c r="P608" s="1">
        <v>83.33</v>
      </c>
      <c r="Q608" s="1">
        <v>1</v>
      </c>
      <c r="R608" s="1">
        <v>0</v>
      </c>
      <c r="S608" s="1">
        <v>0</v>
      </c>
      <c r="T608" s="1">
        <v>0</v>
      </c>
      <c r="U608" s="1">
        <v>0</v>
      </c>
      <c r="V608" s="1">
        <v>100</v>
      </c>
      <c r="W608" s="1">
        <v>1</v>
      </c>
      <c r="X608" s="1">
        <v>0</v>
      </c>
      <c r="Y608" s="1">
        <v>0</v>
      </c>
      <c r="Z608" s="1">
        <v>0</v>
      </c>
      <c r="AA608" s="1">
        <f t="shared" si="18"/>
        <v>379.58</v>
      </c>
      <c r="AB608" s="1">
        <v>165</v>
      </c>
      <c r="AC608" s="1">
        <f t="shared" si="19"/>
        <v>544.57999999999993</v>
      </c>
    </row>
    <row r="609" spans="1:29" x14ac:dyDescent="0.25">
      <c r="A609" s="1">
        <v>602</v>
      </c>
      <c r="B609" s="1" t="s">
        <v>45</v>
      </c>
      <c r="C609" s="2" t="s">
        <v>1974</v>
      </c>
      <c r="D609" s="1" t="s">
        <v>1308</v>
      </c>
      <c r="E609" s="1" t="s">
        <v>1975</v>
      </c>
      <c r="F609" s="1" t="s">
        <v>800</v>
      </c>
      <c r="G609" s="1">
        <v>11</v>
      </c>
      <c r="H609" s="2" t="s">
        <v>1964</v>
      </c>
      <c r="I609" s="2" t="s">
        <v>1870</v>
      </c>
      <c r="J609" s="1">
        <v>15</v>
      </c>
      <c r="K609" s="1">
        <v>1</v>
      </c>
      <c r="L609" s="1">
        <v>0</v>
      </c>
      <c r="M609" s="1">
        <v>0</v>
      </c>
      <c r="N609" s="1">
        <v>33.335000000000001</v>
      </c>
      <c r="O609" s="1">
        <v>1</v>
      </c>
      <c r="P609" s="1">
        <v>125</v>
      </c>
      <c r="Q609" s="1">
        <v>1</v>
      </c>
      <c r="R609" s="1">
        <v>0</v>
      </c>
      <c r="S609" s="1">
        <f>150+30</f>
        <v>180</v>
      </c>
      <c r="T609" s="1">
        <v>2</v>
      </c>
      <c r="U609" s="1">
        <v>0</v>
      </c>
      <c r="V609" s="1">
        <v>0</v>
      </c>
      <c r="W609" s="1">
        <v>1</v>
      </c>
      <c r="X609" s="1">
        <v>15</v>
      </c>
      <c r="Y609" s="1">
        <v>0</v>
      </c>
      <c r="Z609" s="1">
        <v>0</v>
      </c>
      <c r="AA609" s="1">
        <f t="shared" si="18"/>
        <v>368.33499999999998</v>
      </c>
      <c r="AB609" s="1">
        <v>0</v>
      </c>
      <c r="AC609" s="1">
        <f t="shared" si="19"/>
        <v>368.33499999999998</v>
      </c>
    </row>
    <row r="610" spans="1:29" x14ac:dyDescent="0.25">
      <c r="A610" s="1">
        <v>603</v>
      </c>
      <c r="B610" s="1" t="s">
        <v>505</v>
      </c>
      <c r="C610" s="2" t="s">
        <v>1976</v>
      </c>
      <c r="D610" s="1" t="s">
        <v>960</v>
      </c>
      <c r="E610" s="1" t="s">
        <v>1977</v>
      </c>
      <c r="F610" s="1" t="s">
        <v>800</v>
      </c>
      <c r="G610" s="1">
        <v>11</v>
      </c>
      <c r="H610" s="2" t="s">
        <v>1964</v>
      </c>
      <c r="I610" s="2" t="s">
        <v>1870</v>
      </c>
      <c r="J610" s="1">
        <v>100</v>
      </c>
      <c r="K610" s="1">
        <v>1</v>
      </c>
      <c r="L610" s="1">
        <v>0</v>
      </c>
      <c r="M610" s="1">
        <v>0</v>
      </c>
      <c r="N610" s="1">
        <v>0</v>
      </c>
      <c r="O610" s="1">
        <v>0</v>
      </c>
      <c r="P610" s="1">
        <v>275</v>
      </c>
      <c r="Q610" s="1">
        <v>2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1</v>
      </c>
      <c r="X610" s="1">
        <v>0</v>
      </c>
      <c r="Y610" s="1">
        <v>0</v>
      </c>
      <c r="Z610" s="1">
        <v>0</v>
      </c>
      <c r="AA610" s="1">
        <f t="shared" si="18"/>
        <v>375</v>
      </c>
      <c r="AB610" s="1">
        <v>15</v>
      </c>
      <c r="AC610" s="1">
        <f t="shared" si="19"/>
        <v>390</v>
      </c>
    </row>
    <row r="611" spans="1:29" x14ac:dyDescent="0.25">
      <c r="A611" s="1">
        <v>604</v>
      </c>
      <c r="B611" s="1" t="s">
        <v>210</v>
      </c>
      <c r="C611" s="2" t="s">
        <v>1978</v>
      </c>
      <c r="D611" s="2" t="s">
        <v>837</v>
      </c>
      <c r="E611" s="1" t="s">
        <v>1979</v>
      </c>
      <c r="F611" s="1" t="s">
        <v>800</v>
      </c>
      <c r="G611" s="1">
        <v>11</v>
      </c>
      <c r="H611" s="2" t="s">
        <v>1964</v>
      </c>
      <c r="I611" s="2" t="s">
        <v>1870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183.32999999999998</v>
      </c>
      <c r="W611" s="1">
        <v>2</v>
      </c>
      <c r="X611" s="1">
        <v>0</v>
      </c>
      <c r="Y611" s="1">
        <v>0</v>
      </c>
      <c r="Z611" s="1">
        <v>0</v>
      </c>
      <c r="AA611" s="1">
        <f t="shared" si="18"/>
        <v>183.32999999999998</v>
      </c>
      <c r="AB611" s="1">
        <v>0</v>
      </c>
      <c r="AC611" s="1">
        <f t="shared" si="19"/>
        <v>183.32999999999998</v>
      </c>
    </row>
    <row r="612" spans="1:29" x14ac:dyDescent="0.25">
      <c r="A612" s="1">
        <v>605</v>
      </c>
      <c r="B612" s="1" t="s">
        <v>692</v>
      </c>
      <c r="C612" s="2" t="s">
        <v>1980</v>
      </c>
      <c r="D612" s="1" t="s">
        <v>1193</v>
      </c>
      <c r="E612" s="1" t="s">
        <v>1981</v>
      </c>
      <c r="F612" s="1" t="s">
        <v>792</v>
      </c>
      <c r="G612" s="1">
        <v>11</v>
      </c>
      <c r="H612" s="2" t="s">
        <v>1964</v>
      </c>
      <c r="I612" s="2" t="s">
        <v>1870</v>
      </c>
      <c r="J612" s="1">
        <v>0</v>
      </c>
      <c r="K612" s="1">
        <v>0</v>
      </c>
      <c r="L612" s="1">
        <v>0</v>
      </c>
      <c r="M612" s="1">
        <v>0</v>
      </c>
      <c r="N612" s="1">
        <v>54.164999999999999</v>
      </c>
      <c r="O612" s="1">
        <v>1</v>
      </c>
      <c r="P612" s="1">
        <v>416.67</v>
      </c>
      <c r="Q612" s="1">
        <v>2</v>
      </c>
      <c r="R612" s="1">
        <v>0</v>
      </c>
      <c r="S612" s="1">
        <v>0</v>
      </c>
      <c r="T612" s="1">
        <v>0</v>
      </c>
      <c r="U612" s="1">
        <v>0</v>
      </c>
      <c r="V612" s="1">
        <v>83.33</v>
      </c>
      <c r="W612" s="1">
        <v>2</v>
      </c>
      <c r="X612" s="1">
        <v>0</v>
      </c>
      <c r="Y612" s="1">
        <v>0</v>
      </c>
      <c r="Z612" s="1">
        <v>0</v>
      </c>
      <c r="AA612" s="1">
        <f t="shared" si="18"/>
        <v>554.16499999999996</v>
      </c>
      <c r="AB612" s="1">
        <v>54.164999999999999</v>
      </c>
      <c r="AC612" s="1">
        <f t="shared" si="19"/>
        <v>608.32999999999993</v>
      </c>
    </row>
    <row r="613" spans="1:29" x14ac:dyDescent="0.25">
      <c r="A613" s="1">
        <v>606</v>
      </c>
      <c r="B613" s="1" t="s">
        <v>307</v>
      </c>
      <c r="C613" s="2" t="s">
        <v>825</v>
      </c>
      <c r="D613" s="2" t="s">
        <v>1982</v>
      </c>
      <c r="E613" s="1" t="s">
        <v>1983</v>
      </c>
      <c r="F613" s="1" t="s">
        <v>792</v>
      </c>
      <c r="G613" s="1">
        <v>12</v>
      </c>
      <c r="H613" s="2" t="s">
        <v>1984</v>
      </c>
      <c r="I613" s="2" t="s">
        <v>51</v>
      </c>
      <c r="J613" s="1">
        <v>200</v>
      </c>
      <c r="K613" s="1">
        <v>1</v>
      </c>
      <c r="L613" s="1">
        <v>0</v>
      </c>
      <c r="M613" s="1">
        <v>0</v>
      </c>
      <c r="N613" s="1">
        <v>0</v>
      </c>
      <c r="O613" s="1">
        <v>0</v>
      </c>
      <c r="P613" s="1">
        <f>500/4</f>
        <v>125</v>
      </c>
      <c r="Q613" s="1">
        <v>1</v>
      </c>
      <c r="R613" s="1">
        <v>0</v>
      </c>
      <c r="S613" s="1">
        <v>166.66666666666666</v>
      </c>
      <c r="T613" s="1">
        <v>1</v>
      </c>
      <c r="U613" s="1">
        <v>0</v>
      </c>
      <c r="V613" s="1">
        <v>200</v>
      </c>
      <c r="W613" s="1">
        <v>2</v>
      </c>
      <c r="X613" s="1">
        <v>0</v>
      </c>
      <c r="Y613" s="1">
        <v>0</v>
      </c>
      <c r="Z613" s="1">
        <v>0</v>
      </c>
      <c r="AA613" s="1">
        <f t="shared" si="18"/>
        <v>691.66666666666663</v>
      </c>
      <c r="AB613" s="1">
        <v>348.33</v>
      </c>
      <c r="AC613" s="1">
        <f t="shared" si="19"/>
        <v>1039.9966666666667</v>
      </c>
    </row>
    <row r="614" spans="1:29" x14ac:dyDescent="0.25">
      <c r="A614" s="1">
        <v>607</v>
      </c>
      <c r="B614" s="1" t="s">
        <v>366</v>
      </c>
      <c r="C614" s="2" t="s">
        <v>1908</v>
      </c>
      <c r="D614" s="1" t="s">
        <v>1193</v>
      </c>
      <c r="E614" s="1" t="s">
        <v>1985</v>
      </c>
      <c r="F614" s="1" t="s">
        <v>792</v>
      </c>
      <c r="G614" s="1">
        <v>12</v>
      </c>
      <c r="H614" s="2" t="s">
        <v>1984</v>
      </c>
      <c r="I614" s="2" t="s">
        <v>51</v>
      </c>
      <c r="J614" s="1">
        <v>0</v>
      </c>
      <c r="K614" s="1">
        <v>0</v>
      </c>
      <c r="L614" s="1">
        <v>0</v>
      </c>
      <c r="M614" s="1">
        <v>0</v>
      </c>
      <c r="N614" s="1">
        <v>50</v>
      </c>
      <c r="O614" s="1">
        <v>1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f t="shared" si="18"/>
        <v>50</v>
      </c>
      <c r="AB614" s="1">
        <v>50</v>
      </c>
      <c r="AC614" s="1">
        <f t="shared" si="19"/>
        <v>100</v>
      </c>
    </row>
    <row r="615" spans="1:29" x14ac:dyDescent="0.25">
      <c r="A615" s="1">
        <v>608</v>
      </c>
      <c r="B615" s="1" t="s">
        <v>601</v>
      </c>
      <c r="C615" s="2" t="s">
        <v>892</v>
      </c>
      <c r="D615" s="1" t="s">
        <v>960</v>
      </c>
      <c r="E615" s="1" t="s">
        <v>1986</v>
      </c>
      <c r="F615" s="1" t="s">
        <v>800</v>
      </c>
      <c r="G615" s="1">
        <v>12</v>
      </c>
      <c r="H615" s="2" t="s">
        <v>1984</v>
      </c>
      <c r="I615" s="2" t="s">
        <v>51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125</v>
      </c>
      <c r="Q615" s="1">
        <v>1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f t="shared" si="18"/>
        <v>125</v>
      </c>
      <c r="AB615" s="1">
        <v>0</v>
      </c>
      <c r="AC615" s="1">
        <f t="shared" si="19"/>
        <v>125</v>
      </c>
    </row>
    <row r="616" spans="1:29" x14ac:dyDescent="0.25">
      <c r="A616" s="1">
        <v>609</v>
      </c>
      <c r="B616" s="1" t="s">
        <v>393</v>
      </c>
      <c r="C616" s="2" t="s">
        <v>1987</v>
      </c>
      <c r="D616" s="2" t="s">
        <v>1267</v>
      </c>
      <c r="E616" s="1" t="s">
        <v>1988</v>
      </c>
      <c r="F616" s="1" t="s">
        <v>800</v>
      </c>
      <c r="G616" s="1">
        <v>12</v>
      </c>
      <c r="H616" s="2" t="s">
        <v>1984</v>
      </c>
      <c r="I616" s="2" t="s">
        <v>51</v>
      </c>
      <c r="J616" s="1">
        <v>15</v>
      </c>
      <c r="K616" s="1">
        <v>1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f>250+100</f>
        <v>350</v>
      </c>
      <c r="W616" s="1">
        <v>2</v>
      </c>
      <c r="X616" s="1">
        <v>0</v>
      </c>
      <c r="Y616" s="1">
        <v>0</v>
      </c>
      <c r="Z616" s="1">
        <v>0</v>
      </c>
      <c r="AA616" s="1">
        <f t="shared" si="18"/>
        <v>365</v>
      </c>
      <c r="AB616" s="1">
        <v>15</v>
      </c>
      <c r="AC616" s="1">
        <f t="shared" si="19"/>
        <v>380</v>
      </c>
    </row>
    <row r="617" spans="1:29" x14ac:dyDescent="0.25">
      <c r="A617" s="1">
        <v>610</v>
      </c>
      <c r="B617" s="1" t="s">
        <v>743</v>
      </c>
      <c r="C617" s="2" t="s">
        <v>1989</v>
      </c>
      <c r="D617" s="2" t="s">
        <v>916</v>
      </c>
      <c r="E617" s="1" t="s">
        <v>1990</v>
      </c>
      <c r="F617" s="1" t="s">
        <v>800</v>
      </c>
      <c r="G617" s="1">
        <v>12</v>
      </c>
      <c r="H617" s="2" t="s">
        <v>1984</v>
      </c>
      <c r="I617" s="2" t="s">
        <v>51</v>
      </c>
      <c r="J617" s="1">
        <v>15</v>
      </c>
      <c r="K617" s="1">
        <v>1</v>
      </c>
      <c r="L617" s="1">
        <v>0</v>
      </c>
      <c r="M617" s="1">
        <v>0</v>
      </c>
      <c r="N617" s="1">
        <v>75</v>
      </c>
      <c r="O617" s="1">
        <v>1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f t="shared" si="18"/>
        <v>90</v>
      </c>
      <c r="AB617" s="1">
        <v>75</v>
      </c>
      <c r="AC617" s="1">
        <f t="shared" si="19"/>
        <v>165</v>
      </c>
    </row>
    <row r="618" spans="1:29" x14ac:dyDescent="0.25">
      <c r="A618" s="1">
        <v>611</v>
      </c>
      <c r="B618" s="1" t="s">
        <v>630</v>
      </c>
      <c r="C618" s="2" t="s">
        <v>1991</v>
      </c>
      <c r="D618" s="2" t="s">
        <v>1012</v>
      </c>
      <c r="E618" s="1" t="s">
        <v>1992</v>
      </c>
      <c r="F618" s="1" t="s">
        <v>792</v>
      </c>
      <c r="G618" s="1">
        <v>12</v>
      </c>
      <c r="H618" s="2" t="s">
        <v>1984</v>
      </c>
      <c r="I618" s="2" t="s">
        <v>51</v>
      </c>
      <c r="J618" s="1">
        <v>0</v>
      </c>
      <c r="K618" s="1">
        <v>0</v>
      </c>
      <c r="L618" s="1">
        <v>0</v>
      </c>
      <c r="M618" s="1">
        <v>0</v>
      </c>
      <c r="N618" s="1">
        <v>54.164999999999999</v>
      </c>
      <c r="O618" s="1">
        <v>1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f t="shared" si="18"/>
        <v>54.164999999999999</v>
      </c>
      <c r="AB618" s="1">
        <v>54.164999999999999</v>
      </c>
      <c r="AC618" s="1">
        <f t="shared" si="19"/>
        <v>108.33</v>
      </c>
    </row>
    <row r="619" spans="1:29" x14ac:dyDescent="0.25">
      <c r="A619" s="1">
        <v>612</v>
      </c>
      <c r="B619" s="1" t="s">
        <v>440</v>
      </c>
      <c r="C619" s="2" t="s">
        <v>1610</v>
      </c>
      <c r="D619" s="2" t="s">
        <v>849</v>
      </c>
      <c r="E619" s="1" t="s">
        <v>1993</v>
      </c>
      <c r="F619" s="1" t="s">
        <v>800</v>
      </c>
      <c r="G619" s="1">
        <v>12</v>
      </c>
      <c r="H619" s="2" t="s">
        <v>1994</v>
      </c>
      <c r="I619" s="2" t="s">
        <v>51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41.67</v>
      </c>
      <c r="Q619" s="1">
        <v>1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f t="shared" si="18"/>
        <v>41.67</v>
      </c>
      <c r="AB619" s="1">
        <v>235.71</v>
      </c>
      <c r="AC619" s="1">
        <f t="shared" si="19"/>
        <v>277.38</v>
      </c>
    </row>
    <row r="620" spans="1:29" x14ac:dyDescent="0.25">
      <c r="A620" s="1">
        <v>613</v>
      </c>
      <c r="B620" s="1" t="s">
        <v>581</v>
      </c>
      <c r="C620" s="2" t="s">
        <v>839</v>
      </c>
      <c r="D620" s="2" t="s">
        <v>1649</v>
      </c>
      <c r="E620" s="1" t="s">
        <v>1995</v>
      </c>
      <c r="F620" s="1" t="s">
        <v>800</v>
      </c>
      <c r="G620" s="1">
        <v>12</v>
      </c>
      <c r="H620" s="2" t="s">
        <v>1994</v>
      </c>
      <c r="I620" s="2" t="s">
        <v>51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31.25</v>
      </c>
      <c r="Q620" s="1">
        <v>1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f t="shared" si="18"/>
        <v>31.25</v>
      </c>
      <c r="AB620" s="1">
        <v>27.78</v>
      </c>
      <c r="AC620" s="1">
        <f t="shared" si="19"/>
        <v>59.03</v>
      </c>
    </row>
    <row r="621" spans="1:29" x14ac:dyDescent="0.25">
      <c r="A621" s="1">
        <v>614</v>
      </c>
      <c r="B621" s="1" t="s">
        <v>82</v>
      </c>
      <c r="C621" s="2" t="s">
        <v>1996</v>
      </c>
      <c r="D621" s="2" t="s">
        <v>1556</v>
      </c>
      <c r="E621" s="1" t="s">
        <v>1997</v>
      </c>
      <c r="F621" s="1" t="s">
        <v>800</v>
      </c>
      <c r="G621" s="1">
        <v>12</v>
      </c>
      <c r="H621" s="2" t="s">
        <v>1994</v>
      </c>
      <c r="I621" s="2" t="s">
        <v>51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f t="shared" si="18"/>
        <v>0</v>
      </c>
      <c r="AB621" s="1">
        <v>0</v>
      </c>
      <c r="AC621" s="1">
        <f t="shared" si="19"/>
        <v>0</v>
      </c>
    </row>
    <row r="622" spans="1:29" x14ac:dyDescent="0.25">
      <c r="A622" s="1">
        <v>615</v>
      </c>
      <c r="B622" s="1" t="s">
        <v>583</v>
      </c>
      <c r="C622" s="2" t="s">
        <v>1998</v>
      </c>
      <c r="D622" s="2" t="s">
        <v>1778</v>
      </c>
      <c r="E622" s="1" t="s">
        <v>1999</v>
      </c>
      <c r="F622" s="1" t="s">
        <v>800</v>
      </c>
      <c r="G622" s="1">
        <v>12</v>
      </c>
      <c r="H622" s="2" t="s">
        <v>1994</v>
      </c>
      <c r="I622" s="2" t="s">
        <v>51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41.67</v>
      </c>
      <c r="Q622" s="1">
        <v>2</v>
      </c>
      <c r="R622" s="1">
        <v>1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f t="shared" si="18"/>
        <v>41.67</v>
      </c>
      <c r="AB622" s="1">
        <v>125</v>
      </c>
      <c r="AC622" s="1">
        <f t="shared" si="19"/>
        <v>166.67000000000002</v>
      </c>
    </row>
    <row r="623" spans="1:29" x14ac:dyDescent="0.25">
      <c r="A623" s="1">
        <v>616</v>
      </c>
      <c r="B623" s="1" t="s">
        <v>509</v>
      </c>
      <c r="C623" s="2" t="s">
        <v>1976</v>
      </c>
      <c r="D623" s="1" t="s">
        <v>1308</v>
      </c>
      <c r="E623" s="1" t="s">
        <v>2000</v>
      </c>
      <c r="F623" s="1" t="s">
        <v>800</v>
      </c>
      <c r="G623" s="1">
        <v>12</v>
      </c>
      <c r="H623" s="2" t="s">
        <v>1994</v>
      </c>
      <c r="I623" s="2" t="s">
        <v>51</v>
      </c>
      <c r="J623" s="1">
        <v>30</v>
      </c>
      <c r="K623" s="1">
        <v>2</v>
      </c>
      <c r="L623" s="1">
        <v>0</v>
      </c>
      <c r="M623" s="1">
        <v>0</v>
      </c>
      <c r="N623" s="1">
        <v>0</v>
      </c>
      <c r="O623" s="1">
        <v>0</v>
      </c>
      <c r="P623" s="1">
        <v>41.67</v>
      </c>
      <c r="Q623" s="1">
        <v>1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f t="shared" si="18"/>
        <v>71.67</v>
      </c>
      <c r="AB623" s="1">
        <v>192.78</v>
      </c>
      <c r="AC623" s="1">
        <f t="shared" si="19"/>
        <v>264.45</v>
      </c>
    </row>
    <row r="624" spans="1:29" x14ac:dyDescent="0.25">
      <c r="A624" s="1">
        <v>617</v>
      </c>
      <c r="B624" s="1" t="s">
        <v>102</v>
      </c>
      <c r="C624" s="2" t="s">
        <v>2001</v>
      </c>
      <c r="D624" s="2" t="s">
        <v>1121</v>
      </c>
      <c r="E624" s="1" t="s">
        <v>2002</v>
      </c>
      <c r="F624" s="1" t="s">
        <v>792</v>
      </c>
      <c r="G624" s="1">
        <v>12</v>
      </c>
      <c r="H624" s="2" t="s">
        <v>1994</v>
      </c>
      <c r="I624" s="2" t="s">
        <v>51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31.25</v>
      </c>
      <c r="Q624" s="1">
        <v>1</v>
      </c>
      <c r="R624" s="1">
        <v>0</v>
      </c>
      <c r="S624" s="1">
        <v>0</v>
      </c>
      <c r="T624" s="1">
        <v>0</v>
      </c>
      <c r="U624" s="1">
        <v>0</v>
      </c>
      <c r="V624" s="1">
        <v>100</v>
      </c>
      <c r="W624" s="1">
        <v>1</v>
      </c>
      <c r="X624" s="1">
        <v>0</v>
      </c>
      <c r="Y624" s="1">
        <v>0</v>
      </c>
      <c r="Z624" s="1">
        <v>0</v>
      </c>
      <c r="AA624" s="1">
        <f t="shared" si="18"/>
        <v>131.25</v>
      </c>
      <c r="AB624" s="1">
        <v>42.78</v>
      </c>
      <c r="AC624" s="1">
        <f t="shared" si="19"/>
        <v>174.03</v>
      </c>
    </row>
    <row r="625" spans="1:29" x14ac:dyDescent="0.25">
      <c r="A625" s="1">
        <v>618</v>
      </c>
      <c r="B625" s="1" t="s">
        <v>373</v>
      </c>
      <c r="C625" s="2" t="s">
        <v>939</v>
      </c>
      <c r="D625" s="2" t="s">
        <v>849</v>
      </c>
      <c r="E625" s="1" t="s">
        <v>1825</v>
      </c>
      <c r="F625" s="1" t="s">
        <v>792</v>
      </c>
      <c r="G625" s="1">
        <v>12</v>
      </c>
      <c r="H625" s="2" t="s">
        <v>1994</v>
      </c>
      <c r="I625" s="2" t="s">
        <v>51</v>
      </c>
      <c r="J625" s="1">
        <v>0</v>
      </c>
      <c r="K625" s="1">
        <v>0</v>
      </c>
      <c r="L625" s="1">
        <v>50</v>
      </c>
      <c r="M625" s="1">
        <v>1</v>
      </c>
      <c r="N625" s="1">
        <v>103.57</v>
      </c>
      <c r="O625" s="1">
        <v>2</v>
      </c>
      <c r="P625" s="1">
        <v>125</v>
      </c>
      <c r="Q625" s="1">
        <v>2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f t="shared" si="18"/>
        <v>278.57</v>
      </c>
      <c r="AB625" s="1">
        <v>374.4</v>
      </c>
      <c r="AC625" s="1">
        <f t="shared" si="19"/>
        <v>652.97</v>
      </c>
    </row>
    <row r="626" spans="1:29" x14ac:dyDescent="0.25">
      <c r="A626" s="1">
        <v>619</v>
      </c>
      <c r="B626" s="1" t="s">
        <v>450</v>
      </c>
      <c r="C626" s="2" t="s">
        <v>449</v>
      </c>
      <c r="D626" s="1" t="s">
        <v>886</v>
      </c>
      <c r="E626" s="1" t="s">
        <v>2003</v>
      </c>
      <c r="F626" s="1" t="s">
        <v>800</v>
      </c>
      <c r="G626" s="1">
        <v>12</v>
      </c>
      <c r="H626" s="2" t="s">
        <v>1994</v>
      </c>
      <c r="I626" s="2" t="s">
        <v>51</v>
      </c>
      <c r="J626" s="1">
        <v>0</v>
      </c>
      <c r="K626" s="1">
        <v>0</v>
      </c>
      <c r="L626" s="1">
        <v>0</v>
      </c>
      <c r="M626" s="1">
        <v>0</v>
      </c>
      <c r="N626" s="1">
        <v>50</v>
      </c>
      <c r="O626" s="1">
        <v>1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60</v>
      </c>
      <c r="AA626" s="1">
        <f t="shared" si="18"/>
        <v>110</v>
      </c>
      <c r="AB626" s="1">
        <v>87.5</v>
      </c>
      <c r="AC626" s="1">
        <f t="shared" si="19"/>
        <v>197.5</v>
      </c>
    </row>
    <row r="627" spans="1:29" x14ac:dyDescent="0.25">
      <c r="A627" s="1">
        <v>620</v>
      </c>
      <c r="B627" s="1" t="s">
        <v>269</v>
      </c>
      <c r="C627" s="2" t="s">
        <v>2004</v>
      </c>
      <c r="D627" s="1" t="s">
        <v>1193</v>
      </c>
      <c r="E627" s="1" t="s">
        <v>2005</v>
      </c>
      <c r="F627" s="1" t="s">
        <v>792</v>
      </c>
      <c r="G627" s="1">
        <v>12</v>
      </c>
      <c r="H627" s="2" t="s">
        <v>2006</v>
      </c>
      <c r="I627" s="2" t="s">
        <v>51</v>
      </c>
      <c r="J627" s="1">
        <v>0</v>
      </c>
      <c r="K627" s="1">
        <v>0</v>
      </c>
      <c r="L627" s="1">
        <v>0</v>
      </c>
      <c r="M627" s="1">
        <v>0</v>
      </c>
      <c r="N627" s="1">
        <v>50</v>
      </c>
      <c r="O627" s="1">
        <v>1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f t="shared" si="18"/>
        <v>50</v>
      </c>
      <c r="AB627" s="1">
        <v>50</v>
      </c>
      <c r="AC627" s="1">
        <f t="shared" si="19"/>
        <v>100</v>
      </c>
    </row>
    <row r="628" spans="1:29" x14ac:dyDescent="0.25">
      <c r="A628" s="1">
        <v>621</v>
      </c>
      <c r="B628" s="1" t="s">
        <v>329</v>
      </c>
      <c r="C628" s="2" t="s">
        <v>996</v>
      </c>
      <c r="D628" s="2" t="s">
        <v>968</v>
      </c>
      <c r="E628" s="1" t="s">
        <v>2007</v>
      </c>
      <c r="F628" s="1" t="s">
        <v>792</v>
      </c>
      <c r="G628" s="1">
        <v>12</v>
      </c>
      <c r="H628" s="2" t="s">
        <v>2006</v>
      </c>
      <c r="I628" s="2" t="s">
        <v>51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110</v>
      </c>
      <c r="Q628" s="1">
        <v>2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f t="shared" si="18"/>
        <v>110</v>
      </c>
      <c r="AB628" s="1">
        <v>0</v>
      </c>
      <c r="AC628" s="1">
        <f t="shared" si="19"/>
        <v>110</v>
      </c>
    </row>
    <row r="629" spans="1:29" x14ac:dyDescent="0.25">
      <c r="A629" s="1">
        <v>622</v>
      </c>
      <c r="B629" s="1" t="s">
        <v>279</v>
      </c>
      <c r="C629" s="2" t="s">
        <v>2008</v>
      </c>
      <c r="D629" s="2" t="s">
        <v>837</v>
      </c>
      <c r="E629" s="1" t="s">
        <v>2009</v>
      </c>
      <c r="F629" s="1" t="s">
        <v>800</v>
      </c>
      <c r="G629" s="1">
        <v>12</v>
      </c>
      <c r="H629" s="2" t="s">
        <v>2006</v>
      </c>
      <c r="I629" s="2" t="s">
        <v>51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f t="shared" si="18"/>
        <v>0</v>
      </c>
      <c r="AB629" s="1">
        <v>0</v>
      </c>
      <c r="AC629" s="1">
        <f t="shared" si="19"/>
        <v>0</v>
      </c>
    </row>
    <row r="630" spans="1:29" x14ac:dyDescent="0.25">
      <c r="A630" s="1">
        <v>623</v>
      </c>
      <c r="B630" s="1" t="s">
        <v>699</v>
      </c>
      <c r="C630" s="2" t="s">
        <v>2010</v>
      </c>
      <c r="D630" s="2" t="s">
        <v>1226</v>
      </c>
      <c r="E630" s="1" t="s">
        <v>2011</v>
      </c>
      <c r="F630" s="1" t="s">
        <v>800</v>
      </c>
      <c r="G630" s="1">
        <v>12</v>
      </c>
      <c r="H630" s="2" t="s">
        <v>2006</v>
      </c>
      <c r="I630" s="2" t="s">
        <v>51</v>
      </c>
      <c r="J630" s="1">
        <v>100</v>
      </c>
      <c r="K630" s="1">
        <v>1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f t="shared" si="18"/>
        <v>100</v>
      </c>
      <c r="AB630" s="1">
        <v>0</v>
      </c>
      <c r="AC630" s="1">
        <f t="shared" si="19"/>
        <v>100</v>
      </c>
    </row>
    <row r="631" spans="1:29" x14ac:dyDescent="0.25">
      <c r="A631" s="1">
        <v>624</v>
      </c>
      <c r="B631" s="1" t="s">
        <v>527</v>
      </c>
      <c r="C631" s="2" t="s">
        <v>2012</v>
      </c>
      <c r="D631" s="1" t="s">
        <v>811</v>
      </c>
      <c r="E631" s="1" t="s">
        <v>2013</v>
      </c>
      <c r="F631" s="1" t="s">
        <v>800</v>
      </c>
      <c r="G631" s="1">
        <v>12</v>
      </c>
      <c r="H631" s="2" t="s">
        <v>2006</v>
      </c>
      <c r="I631" s="2" t="s">
        <v>51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38.46</v>
      </c>
      <c r="Q631" s="1">
        <v>1</v>
      </c>
      <c r="R631" s="1">
        <v>0</v>
      </c>
      <c r="S631" s="1">
        <v>0</v>
      </c>
      <c r="T631" s="1">
        <v>0</v>
      </c>
      <c r="U631" s="1">
        <v>0</v>
      </c>
      <c r="V631" s="1">
        <v>50</v>
      </c>
      <c r="W631" s="1">
        <v>1</v>
      </c>
      <c r="X631" s="1">
        <v>0</v>
      </c>
      <c r="Y631" s="1">
        <v>0</v>
      </c>
      <c r="Z631" s="1">
        <v>0</v>
      </c>
      <c r="AA631" s="1">
        <f t="shared" si="18"/>
        <v>88.460000000000008</v>
      </c>
      <c r="AB631" s="1">
        <v>83.33</v>
      </c>
      <c r="AC631" s="1">
        <f t="shared" si="19"/>
        <v>171.79000000000002</v>
      </c>
    </row>
    <row r="632" spans="1:29" x14ac:dyDescent="0.25">
      <c r="A632" s="1">
        <v>625</v>
      </c>
      <c r="B632" s="1" t="s">
        <v>544</v>
      </c>
      <c r="C632" s="2" t="s">
        <v>819</v>
      </c>
      <c r="D632" s="1" t="s">
        <v>881</v>
      </c>
      <c r="E632" s="1" t="s">
        <v>2014</v>
      </c>
      <c r="F632" s="1" t="s">
        <v>792</v>
      </c>
      <c r="G632" s="1">
        <v>12</v>
      </c>
      <c r="H632" s="2" t="s">
        <v>2015</v>
      </c>
      <c r="I632" s="2" t="s">
        <v>51</v>
      </c>
      <c r="J632" s="1">
        <v>0</v>
      </c>
      <c r="K632" s="1">
        <v>0</v>
      </c>
      <c r="L632" s="1">
        <v>0</v>
      </c>
      <c r="M632" s="1">
        <v>0</v>
      </c>
      <c r="N632" s="1">
        <v>54.164999999999999</v>
      </c>
      <c r="O632" s="1">
        <v>1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f t="shared" si="18"/>
        <v>54.164999999999999</v>
      </c>
      <c r="AB632" s="1">
        <v>1017.235</v>
      </c>
      <c r="AC632" s="1">
        <f t="shared" si="19"/>
        <v>1071.4000000000001</v>
      </c>
    </row>
    <row r="633" spans="1:29" x14ac:dyDescent="0.25">
      <c r="A633" s="1">
        <v>626</v>
      </c>
      <c r="B633" s="1" t="s">
        <v>463</v>
      </c>
      <c r="C633" s="2" t="s">
        <v>454</v>
      </c>
      <c r="D633" s="2" t="s">
        <v>1114</v>
      </c>
      <c r="E633" s="1" t="s">
        <v>2016</v>
      </c>
      <c r="F633" s="1" t="s">
        <v>800</v>
      </c>
      <c r="G633" s="1">
        <v>12</v>
      </c>
      <c r="H633" s="2" t="s">
        <v>2015</v>
      </c>
      <c r="I633" s="2" t="s">
        <v>51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f t="shared" si="18"/>
        <v>0</v>
      </c>
      <c r="AB633" s="1">
        <v>0</v>
      </c>
      <c r="AC633" s="1">
        <f t="shared" si="19"/>
        <v>0</v>
      </c>
    </row>
    <row r="634" spans="1:29" x14ac:dyDescent="0.25">
      <c r="A634" s="1">
        <v>627</v>
      </c>
      <c r="B634" s="1" t="s">
        <v>706</v>
      </c>
      <c r="C634" s="2" t="s">
        <v>2017</v>
      </c>
      <c r="D634" s="2" t="s">
        <v>861</v>
      </c>
      <c r="E634" s="1" t="s">
        <v>2018</v>
      </c>
      <c r="F634" s="1" t="s">
        <v>800</v>
      </c>
      <c r="G634" s="1">
        <v>12</v>
      </c>
      <c r="H634" s="2" t="s">
        <v>2015</v>
      </c>
      <c r="I634" s="2" t="s">
        <v>51</v>
      </c>
      <c r="J634" s="1">
        <v>0</v>
      </c>
      <c r="K634" s="1">
        <v>0</v>
      </c>
      <c r="L634" s="1">
        <v>0</v>
      </c>
      <c r="M634" s="1">
        <v>0</v>
      </c>
      <c r="N634" s="1">
        <v>50</v>
      </c>
      <c r="O634" s="1">
        <v>1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f t="shared" si="18"/>
        <v>50</v>
      </c>
      <c r="AB634" s="1">
        <v>215</v>
      </c>
      <c r="AC634" s="1">
        <f t="shared" si="19"/>
        <v>265</v>
      </c>
    </row>
    <row r="635" spans="1:29" x14ac:dyDescent="0.25">
      <c r="A635" s="1">
        <v>628</v>
      </c>
      <c r="B635" s="1" t="s">
        <v>375</v>
      </c>
      <c r="C635" s="2" t="s">
        <v>939</v>
      </c>
      <c r="D635" s="2" t="s">
        <v>1022</v>
      </c>
      <c r="E635" s="1" t="s">
        <v>2019</v>
      </c>
      <c r="F635" s="1" t="s">
        <v>800</v>
      </c>
      <c r="G635" s="1">
        <v>12</v>
      </c>
      <c r="H635" s="2" t="s">
        <v>2015</v>
      </c>
      <c r="I635" s="2" t="s">
        <v>51</v>
      </c>
      <c r="J635" s="1">
        <v>115</v>
      </c>
      <c r="K635" s="1">
        <v>2</v>
      </c>
      <c r="L635" s="1">
        <v>0</v>
      </c>
      <c r="M635" s="1">
        <v>0</v>
      </c>
      <c r="N635" s="1">
        <v>50</v>
      </c>
      <c r="O635" s="1">
        <v>1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f t="shared" si="18"/>
        <v>165</v>
      </c>
      <c r="AB635" s="1">
        <v>50</v>
      </c>
      <c r="AC635" s="1">
        <f t="shared" si="19"/>
        <v>215</v>
      </c>
    </row>
    <row r="636" spans="1:29" x14ac:dyDescent="0.25">
      <c r="A636" s="1">
        <v>629</v>
      </c>
      <c r="B636" s="1" t="s">
        <v>571</v>
      </c>
      <c r="C636" s="2" t="s">
        <v>1014</v>
      </c>
      <c r="D636" s="2" t="s">
        <v>795</v>
      </c>
      <c r="E636" s="1" t="s">
        <v>2020</v>
      </c>
      <c r="F636" s="1" t="s">
        <v>792</v>
      </c>
      <c r="G636" s="1">
        <v>12</v>
      </c>
      <c r="H636" s="2" t="s">
        <v>2015</v>
      </c>
      <c r="I636" s="2" t="s">
        <v>51</v>
      </c>
      <c r="J636" s="1">
        <v>150</v>
      </c>
      <c r="K636" s="1">
        <v>1</v>
      </c>
      <c r="L636" s="1">
        <v>0</v>
      </c>
      <c r="M636" s="1">
        <v>0</v>
      </c>
      <c r="N636" s="1">
        <v>0</v>
      </c>
      <c r="O636" s="1">
        <v>0</v>
      </c>
      <c r="P636" s="1">
        <f>250/4+250/3+62.5</f>
        <v>208.33333333333331</v>
      </c>
      <c r="Q636" s="1">
        <v>3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f t="shared" si="18"/>
        <v>358.33333333333331</v>
      </c>
      <c r="AB636" s="1">
        <v>379.15999999999997</v>
      </c>
      <c r="AC636" s="1">
        <f t="shared" si="19"/>
        <v>737.49333333333334</v>
      </c>
    </row>
    <row r="637" spans="1:29" x14ac:dyDescent="0.25">
      <c r="A637" s="1">
        <v>630</v>
      </c>
      <c r="B637" s="1" t="s">
        <v>389</v>
      </c>
      <c r="C637" s="2" t="s">
        <v>1575</v>
      </c>
      <c r="D637" s="2" t="s">
        <v>1085</v>
      </c>
      <c r="E637" s="1" t="s">
        <v>2021</v>
      </c>
      <c r="F637" s="1" t="s">
        <v>800</v>
      </c>
      <c r="G637" s="1">
        <v>12</v>
      </c>
      <c r="H637" s="2" t="s">
        <v>2015</v>
      </c>
      <c r="I637" s="2" t="s">
        <v>51</v>
      </c>
      <c r="J637" s="1">
        <v>0</v>
      </c>
      <c r="K637" s="1">
        <v>0</v>
      </c>
      <c r="L637" s="1">
        <v>50</v>
      </c>
      <c r="M637" s="1">
        <v>1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15</v>
      </c>
      <c r="Y637" s="1">
        <v>0</v>
      </c>
      <c r="Z637" s="1">
        <v>0</v>
      </c>
      <c r="AA637" s="1">
        <f t="shared" si="18"/>
        <v>65</v>
      </c>
      <c r="AB637" s="1">
        <v>35.71</v>
      </c>
      <c r="AC637" s="1">
        <f t="shared" si="19"/>
        <v>100.71000000000001</v>
      </c>
    </row>
    <row r="638" spans="1:29" x14ac:dyDescent="0.25">
      <c r="A638" s="1">
        <v>631</v>
      </c>
      <c r="B638" s="1" t="s">
        <v>671</v>
      </c>
      <c r="C638" s="2" t="s">
        <v>2022</v>
      </c>
      <c r="D638" s="1" t="s">
        <v>886</v>
      </c>
      <c r="E638" s="1" t="s">
        <v>2023</v>
      </c>
      <c r="F638" s="1" t="s">
        <v>792</v>
      </c>
      <c r="G638" s="1">
        <v>12</v>
      </c>
      <c r="H638" s="2" t="s">
        <v>2015</v>
      </c>
      <c r="I638" s="2" t="s">
        <v>51</v>
      </c>
      <c r="J638" s="1">
        <v>115</v>
      </c>
      <c r="K638" s="1">
        <v>2</v>
      </c>
      <c r="L638" s="1">
        <v>0</v>
      </c>
      <c r="M638" s="1">
        <v>0</v>
      </c>
      <c r="N638" s="1">
        <v>50</v>
      </c>
      <c r="O638" s="1">
        <v>1</v>
      </c>
      <c r="P638" s="1">
        <f>250/4+250/3</f>
        <v>145.83333333333331</v>
      </c>
      <c r="Q638" s="1">
        <v>2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f t="shared" si="18"/>
        <v>310.83333333333331</v>
      </c>
      <c r="AB638" s="1">
        <v>115.71000000000001</v>
      </c>
      <c r="AC638" s="1">
        <f t="shared" si="19"/>
        <v>426.54333333333329</v>
      </c>
    </row>
    <row r="639" spans="1:29" x14ac:dyDescent="0.25">
      <c r="A639" s="1">
        <v>632</v>
      </c>
      <c r="B639" s="1" t="s">
        <v>506</v>
      </c>
      <c r="C639" s="2" t="s">
        <v>502</v>
      </c>
      <c r="D639" s="2" t="s">
        <v>861</v>
      </c>
      <c r="E639" s="1" t="s">
        <v>2024</v>
      </c>
      <c r="F639" s="1" t="s">
        <v>800</v>
      </c>
      <c r="G639" s="1">
        <v>12</v>
      </c>
      <c r="H639" s="2" t="s">
        <v>2025</v>
      </c>
      <c r="I639" s="2" t="s">
        <v>51</v>
      </c>
      <c r="J639" s="1">
        <f>150+15+200</f>
        <v>365</v>
      </c>
      <c r="K639" s="1">
        <v>3</v>
      </c>
      <c r="L639" s="1">
        <v>0</v>
      </c>
      <c r="M639" s="1">
        <v>0</v>
      </c>
      <c r="N639" s="1">
        <v>50</v>
      </c>
      <c r="O639" s="1">
        <v>1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f t="shared" si="18"/>
        <v>415</v>
      </c>
      <c r="AB639" s="1">
        <v>0</v>
      </c>
      <c r="AC639" s="1">
        <f t="shared" si="19"/>
        <v>415</v>
      </c>
    </row>
    <row r="640" spans="1:29" x14ac:dyDescent="0.25">
      <c r="A640" s="1">
        <v>633</v>
      </c>
      <c r="B640" s="1" t="s">
        <v>145</v>
      </c>
      <c r="C640" s="2" t="s">
        <v>2026</v>
      </c>
      <c r="D640" s="2" t="s">
        <v>2027</v>
      </c>
      <c r="E640" s="1" t="s">
        <v>2028</v>
      </c>
      <c r="F640" s="1" t="s">
        <v>792</v>
      </c>
      <c r="G640" s="1">
        <v>12</v>
      </c>
      <c r="H640" s="2" t="s">
        <v>2025</v>
      </c>
      <c r="I640" s="2" t="s">
        <v>51</v>
      </c>
      <c r="J640" s="1">
        <v>0</v>
      </c>
      <c r="K640" s="1">
        <v>0</v>
      </c>
      <c r="L640" s="1">
        <v>0</v>
      </c>
      <c r="M640" s="1">
        <v>0</v>
      </c>
      <c r="N640" s="1">
        <v>50</v>
      </c>
      <c r="O640" s="1">
        <v>1</v>
      </c>
      <c r="P640" s="1">
        <v>50</v>
      </c>
      <c r="Q640" s="1">
        <v>1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f t="shared" si="18"/>
        <v>100</v>
      </c>
      <c r="AB640" s="1">
        <v>831.66</v>
      </c>
      <c r="AC640" s="1">
        <f t="shared" si="19"/>
        <v>931.66</v>
      </c>
    </row>
    <row r="641" spans="1:29" x14ac:dyDescent="0.25">
      <c r="A641" s="1">
        <v>634</v>
      </c>
      <c r="B641" s="1" t="s">
        <v>50</v>
      </c>
      <c r="C641" s="2" t="s">
        <v>49</v>
      </c>
      <c r="D641" s="2" t="s">
        <v>1064</v>
      </c>
      <c r="E641" s="1" t="s">
        <v>2029</v>
      </c>
      <c r="F641" s="1" t="s">
        <v>800</v>
      </c>
      <c r="G641" s="1">
        <v>12</v>
      </c>
      <c r="H641" s="2" t="s">
        <v>2025</v>
      </c>
      <c r="I641" s="2" t="s">
        <v>51</v>
      </c>
      <c r="J641" s="1">
        <v>0</v>
      </c>
      <c r="K641" s="1">
        <v>0</v>
      </c>
      <c r="L641" s="1">
        <v>0</v>
      </c>
      <c r="M641" s="1">
        <v>0</v>
      </c>
      <c r="N641" s="1">
        <v>50</v>
      </c>
      <c r="O641" s="1">
        <v>1</v>
      </c>
      <c r="P641" s="1">
        <v>50</v>
      </c>
      <c r="Q641" s="1">
        <v>1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f t="shared" si="18"/>
        <v>100</v>
      </c>
      <c r="AB641" s="1">
        <v>281.65999999999997</v>
      </c>
      <c r="AC641" s="1">
        <f t="shared" si="19"/>
        <v>381.65999999999997</v>
      </c>
    </row>
    <row r="642" spans="1:29" x14ac:dyDescent="0.25">
      <c r="A642" s="1">
        <v>635</v>
      </c>
      <c r="B642" s="1" t="s">
        <v>649</v>
      </c>
      <c r="C642" s="2" t="s">
        <v>2030</v>
      </c>
      <c r="D642" s="2" t="s">
        <v>2031</v>
      </c>
      <c r="E642" s="1" t="s">
        <v>2032</v>
      </c>
      <c r="F642" s="1" t="s">
        <v>800</v>
      </c>
      <c r="G642" s="1">
        <v>12</v>
      </c>
      <c r="H642" s="2" t="s">
        <v>2025</v>
      </c>
      <c r="I642" s="2" t="s">
        <v>51</v>
      </c>
      <c r="J642" s="1">
        <v>0</v>
      </c>
      <c r="K642" s="1">
        <v>0</v>
      </c>
      <c r="L642" s="1">
        <v>50</v>
      </c>
      <c r="M642" s="1">
        <v>1</v>
      </c>
      <c r="N642" s="1">
        <v>0</v>
      </c>
      <c r="O642" s="1">
        <v>0</v>
      </c>
      <c r="P642" s="1">
        <v>50</v>
      </c>
      <c r="Q642" s="1">
        <v>1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f t="shared" si="18"/>
        <v>100</v>
      </c>
      <c r="AB642" s="1">
        <v>262.5</v>
      </c>
      <c r="AC642" s="1">
        <f t="shared" si="19"/>
        <v>362.5</v>
      </c>
    </row>
    <row r="643" spans="1:29" x14ac:dyDescent="0.25">
      <c r="A643" s="1">
        <v>636</v>
      </c>
      <c r="B643" s="1" t="s">
        <v>374</v>
      </c>
      <c r="C643" s="2" t="s">
        <v>939</v>
      </c>
      <c r="D643" s="2" t="s">
        <v>816</v>
      </c>
      <c r="E643" s="1" t="s">
        <v>2033</v>
      </c>
      <c r="F643" s="1" t="s">
        <v>792</v>
      </c>
      <c r="G643" s="1">
        <v>12</v>
      </c>
      <c r="H643" s="2" t="s">
        <v>2025</v>
      </c>
      <c r="I643" s="2" t="s">
        <v>51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f t="shared" si="18"/>
        <v>0</v>
      </c>
      <c r="AB643" s="1">
        <v>250</v>
      </c>
      <c r="AC643" s="1">
        <f t="shared" si="19"/>
        <v>250</v>
      </c>
    </row>
    <row r="644" spans="1:29" x14ac:dyDescent="0.25">
      <c r="A644" s="1">
        <v>637</v>
      </c>
      <c r="B644" s="1" t="s">
        <v>532</v>
      </c>
      <c r="C644" s="2" t="s">
        <v>2034</v>
      </c>
      <c r="D644" s="2" t="s">
        <v>1121</v>
      </c>
      <c r="E644" s="1" t="s">
        <v>2035</v>
      </c>
      <c r="F644" s="1" t="s">
        <v>792</v>
      </c>
      <c r="G644" s="1">
        <v>13</v>
      </c>
      <c r="H644" s="2" t="s">
        <v>2036</v>
      </c>
      <c r="I644" s="2" t="s">
        <v>53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f t="shared" si="18"/>
        <v>0</v>
      </c>
      <c r="AB644" s="1">
        <v>0</v>
      </c>
      <c r="AC644" s="1">
        <f t="shared" si="19"/>
        <v>0</v>
      </c>
    </row>
    <row r="645" spans="1:29" x14ac:dyDescent="0.25">
      <c r="A645" s="1">
        <v>638</v>
      </c>
      <c r="B645" s="1" t="s">
        <v>418</v>
      </c>
      <c r="C645" s="2" t="s">
        <v>415</v>
      </c>
      <c r="D645" s="1" t="s">
        <v>1308</v>
      </c>
      <c r="E645" s="1" t="s">
        <v>2037</v>
      </c>
      <c r="F645" s="1" t="s">
        <v>800</v>
      </c>
      <c r="G645" s="1">
        <v>13</v>
      </c>
      <c r="H645" s="2" t="s">
        <v>2036</v>
      </c>
      <c r="I645" s="2" t="s">
        <v>53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f t="shared" si="18"/>
        <v>0</v>
      </c>
      <c r="AB645" s="1">
        <v>0</v>
      </c>
      <c r="AC645" s="1">
        <f t="shared" si="19"/>
        <v>0</v>
      </c>
    </row>
    <row r="646" spans="1:29" x14ac:dyDescent="0.25">
      <c r="A646" s="1">
        <v>639</v>
      </c>
      <c r="B646" s="1" t="s">
        <v>694</v>
      </c>
      <c r="C646" s="2" t="s">
        <v>1544</v>
      </c>
      <c r="D646" s="2" t="s">
        <v>849</v>
      </c>
      <c r="E646" s="1" t="s">
        <v>2038</v>
      </c>
      <c r="F646" s="1" t="s">
        <v>792</v>
      </c>
      <c r="G646" s="1">
        <v>13</v>
      </c>
      <c r="H646" s="2" t="s">
        <v>2036</v>
      </c>
      <c r="I646" s="2" t="s">
        <v>53</v>
      </c>
      <c r="J646" s="1">
        <v>100</v>
      </c>
      <c r="K646" s="1">
        <v>1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f t="shared" ref="AA646:AA709" si="20">Z646+Y646+X646+V646+S646+P646+N646+L646+J646</f>
        <v>100</v>
      </c>
      <c r="AB646" s="1">
        <v>0</v>
      </c>
      <c r="AC646" s="1">
        <f t="shared" si="19"/>
        <v>100</v>
      </c>
    </row>
    <row r="647" spans="1:29" x14ac:dyDescent="0.25">
      <c r="A647" s="1">
        <v>640</v>
      </c>
      <c r="B647" s="1" t="s">
        <v>644</v>
      </c>
      <c r="C647" s="1" t="s">
        <v>2039</v>
      </c>
      <c r="D647" s="2" t="s">
        <v>1925</v>
      </c>
      <c r="E647" s="1" t="s">
        <v>2040</v>
      </c>
      <c r="F647" s="1" t="s">
        <v>792</v>
      </c>
      <c r="G647" s="1">
        <v>13</v>
      </c>
      <c r="H647" s="2" t="s">
        <v>2036</v>
      </c>
      <c r="I647" s="2" t="s">
        <v>53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f t="shared" si="20"/>
        <v>0</v>
      </c>
      <c r="AB647" s="1">
        <v>0</v>
      </c>
      <c r="AC647" s="1">
        <f t="shared" si="19"/>
        <v>0</v>
      </c>
    </row>
    <row r="648" spans="1:29" x14ac:dyDescent="0.25">
      <c r="A648" s="1">
        <v>641</v>
      </c>
      <c r="B648" s="1" t="s">
        <v>352</v>
      </c>
      <c r="C648" s="2" t="s">
        <v>1028</v>
      </c>
      <c r="D648" s="2" t="s">
        <v>829</v>
      </c>
      <c r="E648" s="1" t="s">
        <v>2041</v>
      </c>
      <c r="F648" s="1" t="s">
        <v>792</v>
      </c>
      <c r="G648" s="1">
        <v>13</v>
      </c>
      <c r="H648" s="2" t="s">
        <v>2036</v>
      </c>
      <c r="I648" s="2" t="s">
        <v>53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f t="shared" si="20"/>
        <v>0</v>
      </c>
      <c r="AB648" s="1">
        <v>0</v>
      </c>
      <c r="AC648" s="1">
        <f t="shared" si="19"/>
        <v>0</v>
      </c>
    </row>
    <row r="649" spans="1:29" x14ac:dyDescent="0.25">
      <c r="A649" s="1">
        <v>642</v>
      </c>
      <c r="B649" s="1" t="s">
        <v>417</v>
      </c>
      <c r="C649" s="2" t="s">
        <v>415</v>
      </c>
      <c r="D649" s="2" t="s">
        <v>861</v>
      </c>
      <c r="E649" s="1" t="s">
        <v>2042</v>
      </c>
      <c r="F649" s="1" t="s">
        <v>800</v>
      </c>
      <c r="G649" s="1">
        <v>13</v>
      </c>
      <c r="H649" s="2" t="s">
        <v>2036</v>
      </c>
      <c r="I649" s="2" t="s">
        <v>53</v>
      </c>
      <c r="J649" s="1">
        <v>30</v>
      </c>
      <c r="K649" s="1">
        <v>2</v>
      </c>
      <c r="L649" s="1">
        <v>50</v>
      </c>
      <c r="M649" s="1">
        <v>1</v>
      </c>
      <c r="N649" s="1">
        <v>0</v>
      </c>
      <c r="O649" s="1">
        <v>0</v>
      </c>
      <c r="P649" s="1">
        <v>83.33</v>
      </c>
      <c r="Q649" s="1">
        <v>1</v>
      </c>
      <c r="R649" s="1">
        <v>0</v>
      </c>
      <c r="S649" s="1">
        <f>300/5</f>
        <v>60</v>
      </c>
      <c r="T649" s="1">
        <v>1</v>
      </c>
      <c r="U649" s="1">
        <v>0</v>
      </c>
      <c r="V649" s="1">
        <v>0</v>
      </c>
      <c r="W649" s="1">
        <v>0</v>
      </c>
      <c r="X649" s="1">
        <v>30</v>
      </c>
      <c r="Y649" s="1">
        <v>0</v>
      </c>
      <c r="Z649" s="1">
        <v>0</v>
      </c>
      <c r="AA649" s="1">
        <f t="shared" si="20"/>
        <v>253.32999999999998</v>
      </c>
      <c r="AB649" s="1">
        <v>675</v>
      </c>
      <c r="AC649" s="1">
        <f t="shared" ref="AC649:AC712" si="21">AA649+AB649</f>
        <v>928.32999999999993</v>
      </c>
    </row>
    <row r="650" spans="1:29" x14ac:dyDescent="0.25">
      <c r="A650" s="1">
        <v>643</v>
      </c>
      <c r="B650" s="1" t="s">
        <v>140</v>
      </c>
      <c r="C650" s="2" t="s">
        <v>2043</v>
      </c>
      <c r="D650" s="2" t="s">
        <v>2044</v>
      </c>
      <c r="E650" s="1" t="s">
        <v>2045</v>
      </c>
      <c r="F650" s="1" t="s">
        <v>800</v>
      </c>
      <c r="G650" s="1">
        <v>13</v>
      </c>
      <c r="H650" s="2" t="s">
        <v>2036</v>
      </c>
      <c r="I650" s="2" t="s">
        <v>53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113.1</v>
      </c>
      <c r="Q650" s="1">
        <v>2</v>
      </c>
      <c r="R650" s="1">
        <v>0</v>
      </c>
      <c r="S650" s="1">
        <f>300/5</f>
        <v>60</v>
      </c>
      <c r="T650" s="1">
        <v>1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f t="shared" si="20"/>
        <v>173.1</v>
      </c>
      <c r="AB650" s="1">
        <v>83.335000000000008</v>
      </c>
      <c r="AC650" s="1">
        <f t="shared" si="21"/>
        <v>256.435</v>
      </c>
    </row>
    <row r="651" spans="1:29" x14ac:dyDescent="0.25">
      <c r="A651" s="1">
        <v>644</v>
      </c>
      <c r="B651" s="1" t="s">
        <v>52</v>
      </c>
      <c r="C651" s="2" t="s">
        <v>49</v>
      </c>
      <c r="D651" s="1" t="s">
        <v>986</v>
      </c>
      <c r="E651" s="1" t="s">
        <v>2046</v>
      </c>
      <c r="F651" s="1" t="s">
        <v>800</v>
      </c>
      <c r="G651" s="1">
        <v>13</v>
      </c>
      <c r="H651" s="2" t="s">
        <v>2036</v>
      </c>
      <c r="I651" s="2" t="s">
        <v>53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f t="shared" si="20"/>
        <v>0</v>
      </c>
      <c r="AB651" s="1">
        <v>0</v>
      </c>
      <c r="AC651" s="1">
        <f t="shared" si="21"/>
        <v>0</v>
      </c>
    </row>
    <row r="652" spans="1:29" x14ac:dyDescent="0.25">
      <c r="A652" s="1">
        <v>645</v>
      </c>
      <c r="B652" s="1" t="s">
        <v>408</v>
      </c>
      <c r="C652" s="2" t="s">
        <v>810</v>
      </c>
      <c r="D652" s="2" t="s">
        <v>1813</v>
      </c>
      <c r="E652" s="1" t="s">
        <v>2047</v>
      </c>
      <c r="F652" s="1" t="s">
        <v>800</v>
      </c>
      <c r="G652" s="1">
        <v>13</v>
      </c>
      <c r="H652" s="2" t="s">
        <v>2036</v>
      </c>
      <c r="I652" s="2" t="s">
        <v>53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f>500/9</f>
        <v>55.555555555555557</v>
      </c>
      <c r="Q652" s="1">
        <v>1</v>
      </c>
      <c r="R652" s="1">
        <v>0</v>
      </c>
      <c r="S652" s="1">
        <f>300/5</f>
        <v>60</v>
      </c>
      <c r="T652" s="1">
        <v>1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f t="shared" si="20"/>
        <v>115.55555555555556</v>
      </c>
      <c r="AB652" s="1">
        <v>118.75</v>
      </c>
      <c r="AC652" s="1">
        <f t="shared" si="21"/>
        <v>234.30555555555554</v>
      </c>
    </row>
    <row r="653" spans="1:29" x14ac:dyDescent="0.25">
      <c r="A653" s="1">
        <v>646</v>
      </c>
      <c r="B653" s="1" t="s">
        <v>233</v>
      </c>
      <c r="C653" s="2" t="s">
        <v>1951</v>
      </c>
      <c r="D653" s="2" t="s">
        <v>1064</v>
      </c>
      <c r="E653" s="1" t="s">
        <v>2048</v>
      </c>
      <c r="F653" s="1" t="s">
        <v>800</v>
      </c>
      <c r="G653" s="1">
        <v>13</v>
      </c>
      <c r="H653" s="2" t="s">
        <v>2036</v>
      </c>
      <c r="I653" s="2" t="s">
        <v>53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76.19</v>
      </c>
      <c r="Q653" s="1">
        <v>2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f t="shared" si="20"/>
        <v>76.19</v>
      </c>
      <c r="AB653" s="1">
        <v>200</v>
      </c>
      <c r="AC653" s="1">
        <f t="shared" si="21"/>
        <v>276.19</v>
      </c>
    </row>
    <row r="654" spans="1:29" x14ac:dyDescent="0.25">
      <c r="A654" s="1">
        <v>647</v>
      </c>
      <c r="B654" s="1" t="s">
        <v>177</v>
      </c>
      <c r="C654" s="2" t="s">
        <v>805</v>
      </c>
      <c r="D654" s="2" t="s">
        <v>1032</v>
      </c>
      <c r="E654" s="1" t="s">
        <v>2049</v>
      </c>
      <c r="F654" s="1" t="s">
        <v>792</v>
      </c>
      <c r="G654" s="1">
        <v>13</v>
      </c>
      <c r="H654" s="2" t="s">
        <v>2036</v>
      </c>
      <c r="I654" s="2" t="s">
        <v>53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30</v>
      </c>
      <c r="Y654" s="1">
        <v>0</v>
      </c>
      <c r="Z654" s="1">
        <v>0</v>
      </c>
      <c r="AA654" s="1">
        <f t="shared" si="20"/>
        <v>30</v>
      </c>
      <c r="AB654" s="1">
        <v>350</v>
      </c>
      <c r="AC654" s="1">
        <f t="shared" si="21"/>
        <v>380</v>
      </c>
    </row>
    <row r="655" spans="1:29" x14ac:dyDescent="0.25">
      <c r="A655" s="1">
        <v>648</v>
      </c>
      <c r="B655" s="1" t="s">
        <v>771</v>
      </c>
      <c r="C655" s="2" t="s">
        <v>1128</v>
      </c>
      <c r="D655" s="2" t="s">
        <v>1022</v>
      </c>
      <c r="E655" s="1" t="s">
        <v>2050</v>
      </c>
      <c r="F655" s="1" t="s">
        <v>800</v>
      </c>
      <c r="G655" s="1">
        <v>13</v>
      </c>
      <c r="H655" s="2" t="s">
        <v>2036</v>
      </c>
      <c r="I655" s="2" t="s">
        <v>53</v>
      </c>
      <c r="J655" s="1">
        <v>15</v>
      </c>
      <c r="K655" s="1">
        <v>1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f>300/5</f>
        <v>60</v>
      </c>
      <c r="T655" s="1">
        <v>1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f t="shared" si="20"/>
        <v>75</v>
      </c>
      <c r="AB655" s="1">
        <v>185.42000000000002</v>
      </c>
      <c r="AC655" s="1">
        <f t="shared" si="21"/>
        <v>260.42</v>
      </c>
    </row>
    <row r="656" spans="1:29" x14ac:dyDescent="0.25">
      <c r="A656" s="1">
        <v>649</v>
      </c>
      <c r="B656" s="1" t="s">
        <v>167</v>
      </c>
      <c r="C656" s="2" t="s">
        <v>2051</v>
      </c>
      <c r="D656" s="1" t="s">
        <v>1421</v>
      </c>
      <c r="E656" s="1" t="s">
        <v>2052</v>
      </c>
      <c r="F656" s="1" t="s">
        <v>800</v>
      </c>
      <c r="G656" s="1">
        <v>13</v>
      </c>
      <c r="H656" s="2" t="s">
        <v>2036</v>
      </c>
      <c r="I656" s="2" t="s">
        <v>53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f t="shared" si="20"/>
        <v>0</v>
      </c>
      <c r="AB656" s="1">
        <v>0</v>
      </c>
      <c r="AC656" s="1">
        <f t="shared" si="21"/>
        <v>0</v>
      </c>
    </row>
    <row r="657" spans="1:29" x14ac:dyDescent="0.25">
      <c r="A657" s="1">
        <v>650</v>
      </c>
      <c r="B657" s="1" t="s">
        <v>277</v>
      </c>
      <c r="C657" s="2" t="s">
        <v>1084</v>
      </c>
      <c r="D657" s="2" t="s">
        <v>1401</v>
      </c>
      <c r="E657" s="1" t="s">
        <v>2053</v>
      </c>
      <c r="F657" s="1" t="s">
        <v>800</v>
      </c>
      <c r="G657" s="1">
        <v>13</v>
      </c>
      <c r="H657" s="2" t="s">
        <v>2036</v>
      </c>
      <c r="I657" s="2" t="s">
        <v>53</v>
      </c>
      <c r="J657" s="1">
        <v>30</v>
      </c>
      <c r="K657" s="1">
        <v>2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f t="shared" si="20"/>
        <v>30</v>
      </c>
      <c r="AB657" s="1">
        <v>200</v>
      </c>
      <c r="AC657" s="1">
        <f t="shared" si="21"/>
        <v>230</v>
      </c>
    </row>
    <row r="658" spans="1:29" x14ac:dyDescent="0.25">
      <c r="A658" s="1">
        <v>651</v>
      </c>
      <c r="B658" s="1" t="s">
        <v>70</v>
      </c>
      <c r="C658" s="2" t="s">
        <v>2054</v>
      </c>
      <c r="D658" s="1" t="s">
        <v>1328</v>
      </c>
      <c r="E658" s="1" t="s">
        <v>2055</v>
      </c>
      <c r="F658" s="1" t="s">
        <v>800</v>
      </c>
      <c r="G658" s="1">
        <v>13</v>
      </c>
      <c r="H658" s="2" t="s">
        <v>2036</v>
      </c>
      <c r="I658" s="2" t="s">
        <v>53</v>
      </c>
      <c r="J658" s="1">
        <v>115</v>
      </c>
      <c r="K658" s="1">
        <v>2</v>
      </c>
      <c r="L658" s="1">
        <v>50</v>
      </c>
      <c r="M658" s="1">
        <v>1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187.5</v>
      </c>
      <c r="W658" s="1">
        <v>3</v>
      </c>
      <c r="X658" s="1">
        <v>0</v>
      </c>
      <c r="Y658" s="1">
        <v>0</v>
      </c>
      <c r="Z658" s="1">
        <v>0</v>
      </c>
      <c r="AA658" s="1">
        <f t="shared" si="20"/>
        <v>352.5</v>
      </c>
      <c r="AB658" s="1">
        <v>50</v>
      </c>
      <c r="AC658" s="1">
        <f t="shared" si="21"/>
        <v>402.5</v>
      </c>
    </row>
    <row r="659" spans="1:29" x14ac:dyDescent="0.25">
      <c r="A659" s="1">
        <v>652</v>
      </c>
      <c r="B659" s="1" t="s">
        <v>224</v>
      </c>
      <c r="C659" s="2" t="s">
        <v>2056</v>
      </c>
      <c r="D659" s="1" t="s">
        <v>1308</v>
      </c>
      <c r="E659" s="1" t="s">
        <v>2057</v>
      </c>
      <c r="F659" s="1" t="s">
        <v>800</v>
      </c>
      <c r="G659" s="1">
        <v>13</v>
      </c>
      <c r="H659" s="2" t="s">
        <v>2036</v>
      </c>
      <c r="I659" s="2" t="s">
        <v>53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f>300/5</f>
        <v>60</v>
      </c>
      <c r="T659" s="1">
        <v>1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f t="shared" si="20"/>
        <v>60</v>
      </c>
      <c r="AB659" s="1">
        <v>150</v>
      </c>
      <c r="AC659" s="1">
        <f t="shared" si="21"/>
        <v>210</v>
      </c>
    </row>
    <row r="660" spans="1:29" x14ac:dyDescent="0.25">
      <c r="A660" s="1">
        <v>653</v>
      </c>
      <c r="B660" s="1" t="s">
        <v>575</v>
      </c>
      <c r="C660" s="2" t="s">
        <v>1014</v>
      </c>
      <c r="D660" s="2" t="s">
        <v>1044</v>
      </c>
      <c r="E660" s="1" t="s">
        <v>2058</v>
      </c>
      <c r="F660" s="1" t="s">
        <v>792</v>
      </c>
      <c r="G660" s="1">
        <v>13</v>
      </c>
      <c r="H660" s="2" t="s">
        <v>2059</v>
      </c>
      <c r="I660" s="2" t="s">
        <v>53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100</v>
      </c>
      <c r="W660" s="1">
        <v>1</v>
      </c>
      <c r="X660" s="1">
        <v>0</v>
      </c>
      <c r="Y660" s="1">
        <v>0</v>
      </c>
      <c r="Z660" s="1">
        <v>0</v>
      </c>
      <c r="AA660" s="1">
        <f t="shared" si="20"/>
        <v>100</v>
      </c>
      <c r="AB660" s="1">
        <v>0</v>
      </c>
      <c r="AC660" s="1">
        <f t="shared" si="21"/>
        <v>100</v>
      </c>
    </row>
    <row r="661" spans="1:29" x14ac:dyDescent="0.25">
      <c r="A661" s="1">
        <v>654</v>
      </c>
      <c r="B661" s="1" t="s">
        <v>455</v>
      </c>
      <c r="C661" s="2" t="s">
        <v>810</v>
      </c>
      <c r="D661" s="1" t="s">
        <v>947</v>
      </c>
      <c r="E661" s="1" t="s">
        <v>2060</v>
      </c>
      <c r="F661" s="1" t="s">
        <v>800</v>
      </c>
      <c r="G661" s="1">
        <v>13</v>
      </c>
      <c r="H661" s="2" t="s">
        <v>2059</v>
      </c>
      <c r="I661" s="2" t="s">
        <v>53</v>
      </c>
      <c r="J661" s="1">
        <v>200</v>
      </c>
      <c r="K661" s="1">
        <v>1</v>
      </c>
      <c r="L661" s="1">
        <v>0</v>
      </c>
      <c r="M661" s="1">
        <v>0</v>
      </c>
      <c r="N661" s="1">
        <v>112.5</v>
      </c>
      <c r="O661" s="1">
        <v>3</v>
      </c>
      <c r="P661" s="1">
        <v>1125</v>
      </c>
      <c r="Q661" s="1">
        <v>7</v>
      </c>
      <c r="R661" s="1">
        <v>0</v>
      </c>
      <c r="S661" s="1">
        <v>150</v>
      </c>
      <c r="T661" s="1">
        <v>1</v>
      </c>
      <c r="U661" s="1">
        <v>0</v>
      </c>
      <c r="V661" s="1">
        <v>0</v>
      </c>
      <c r="W661" s="1">
        <v>0</v>
      </c>
      <c r="X661" s="1">
        <v>30</v>
      </c>
      <c r="Y661" s="1">
        <v>0</v>
      </c>
      <c r="Z661" s="1">
        <v>0</v>
      </c>
      <c r="AA661" s="1">
        <f t="shared" si="20"/>
        <v>1617.5</v>
      </c>
      <c r="AB661" s="1">
        <v>140.36000000000001</v>
      </c>
      <c r="AC661" s="1">
        <f t="shared" si="21"/>
        <v>1757.8600000000001</v>
      </c>
    </row>
    <row r="662" spans="1:29" x14ac:dyDescent="0.25">
      <c r="A662" s="1">
        <v>655</v>
      </c>
      <c r="B662" s="1" t="s">
        <v>769</v>
      </c>
      <c r="C662" s="2" t="s">
        <v>1128</v>
      </c>
      <c r="D662" s="2" t="s">
        <v>2061</v>
      </c>
      <c r="E662" s="1" t="s">
        <v>1508</v>
      </c>
      <c r="F662" s="1" t="s">
        <v>800</v>
      </c>
      <c r="G662" s="1">
        <v>13</v>
      </c>
      <c r="H662" s="2" t="s">
        <v>2059</v>
      </c>
      <c r="I662" s="2" t="s">
        <v>53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f t="shared" si="20"/>
        <v>0</v>
      </c>
      <c r="AB662" s="1">
        <v>0</v>
      </c>
      <c r="AC662" s="1">
        <f t="shared" si="21"/>
        <v>0</v>
      </c>
    </row>
    <row r="663" spans="1:29" x14ac:dyDescent="0.25">
      <c r="A663" s="1">
        <v>656</v>
      </c>
      <c r="B663" s="1" t="s">
        <v>97</v>
      </c>
      <c r="C663" s="2" t="s">
        <v>2062</v>
      </c>
      <c r="D663" s="2" t="s">
        <v>1330</v>
      </c>
      <c r="E663" s="1" t="s">
        <v>2063</v>
      </c>
      <c r="F663" s="1" t="s">
        <v>800</v>
      </c>
      <c r="G663" s="1">
        <v>13</v>
      </c>
      <c r="H663" s="2" t="s">
        <v>2059</v>
      </c>
      <c r="I663" s="2" t="s">
        <v>53</v>
      </c>
      <c r="J663" s="1">
        <v>100</v>
      </c>
      <c r="K663" s="1">
        <v>1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1</v>
      </c>
      <c r="R663" s="1">
        <v>1</v>
      </c>
      <c r="S663" s="1">
        <v>0</v>
      </c>
      <c r="T663" s="1">
        <v>0</v>
      </c>
      <c r="U663" s="1">
        <v>0</v>
      </c>
      <c r="V663" s="1">
        <v>100</v>
      </c>
      <c r="W663" s="1">
        <v>1</v>
      </c>
      <c r="X663" s="1">
        <v>0</v>
      </c>
      <c r="Y663" s="1">
        <v>0</v>
      </c>
      <c r="Z663" s="1">
        <v>0</v>
      </c>
      <c r="AA663" s="1">
        <f t="shared" si="20"/>
        <v>200</v>
      </c>
      <c r="AB663" s="1">
        <v>290</v>
      </c>
      <c r="AC663" s="1">
        <f t="shared" si="21"/>
        <v>490</v>
      </c>
    </row>
    <row r="664" spans="1:29" x14ac:dyDescent="0.25">
      <c r="A664" s="1">
        <v>657</v>
      </c>
      <c r="B664" s="1" t="s">
        <v>382</v>
      </c>
      <c r="C664" s="2" t="s">
        <v>856</v>
      </c>
      <c r="D664" s="2" t="s">
        <v>992</v>
      </c>
      <c r="E664" s="1" t="s">
        <v>2064</v>
      </c>
      <c r="F664" s="1" t="s">
        <v>792</v>
      </c>
      <c r="G664" s="1">
        <v>13</v>
      </c>
      <c r="H664" s="2" t="s">
        <v>2059</v>
      </c>
      <c r="I664" s="2" t="s">
        <v>53</v>
      </c>
      <c r="J664" s="1">
        <v>100</v>
      </c>
      <c r="K664" s="1">
        <v>1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1</v>
      </c>
      <c r="R664" s="1">
        <v>1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f t="shared" si="20"/>
        <v>100</v>
      </c>
      <c r="AB664" s="1">
        <v>0</v>
      </c>
      <c r="AC664" s="1">
        <f t="shared" si="21"/>
        <v>100</v>
      </c>
    </row>
    <row r="665" spans="1:29" x14ac:dyDescent="0.25">
      <c r="A665" s="1">
        <v>658</v>
      </c>
      <c r="B665" s="1" t="s">
        <v>533</v>
      </c>
      <c r="C665" s="2" t="s">
        <v>2065</v>
      </c>
      <c r="D665" s="2" t="s">
        <v>1719</v>
      </c>
      <c r="E665" s="1" t="s">
        <v>2066</v>
      </c>
      <c r="F665" s="1" t="s">
        <v>792</v>
      </c>
      <c r="G665" s="1">
        <v>13</v>
      </c>
      <c r="H665" s="2" t="s">
        <v>2059</v>
      </c>
      <c r="I665" s="2" t="s">
        <v>53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f t="shared" si="20"/>
        <v>0</v>
      </c>
      <c r="AB665" s="1">
        <v>150</v>
      </c>
      <c r="AC665" s="1">
        <f t="shared" si="21"/>
        <v>150</v>
      </c>
    </row>
    <row r="666" spans="1:29" x14ac:dyDescent="0.25">
      <c r="A666" s="1">
        <v>659</v>
      </c>
      <c r="B666" s="1" t="s">
        <v>574</v>
      </c>
      <c r="C666" s="2" t="s">
        <v>1014</v>
      </c>
      <c r="D666" s="2" t="s">
        <v>923</v>
      </c>
      <c r="E666" s="1" t="s">
        <v>2067</v>
      </c>
      <c r="F666" s="1" t="s">
        <v>792</v>
      </c>
      <c r="G666" s="1">
        <v>13</v>
      </c>
      <c r="H666" s="2" t="s">
        <v>2059</v>
      </c>
      <c r="I666" s="2" t="s">
        <v>53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200</v>
      </c>
      <c r="Q666" s="1">
        <v>2</v>
      </c>
      <c r="R666" s="1">
        <v>0</v>
      </c>
      <c r="S666" s="1">
        <v>0</v>
      </c>
      <c r="T666" s="1">
        <v>0</v>
      </c>
      <c r="U666" s="1">
        <v>0</v>
      </c>
      <c r="V666" s="1">
        <v>308.33</v>
      </c>
      <c r="W666" s="1">
        <v>5</v>
      </c>
      <c r="X666" s="1">
        <v>0</v>
      </c>
      <c r="Y666" s="1">
        <v>0</v>
      </c>
      <c r="Z666" s="1">
        <v>0</v>
      </c>
      <c r="AA666" s="1">
        <f t="shared" si="20"/>
        <v>508.33</v>
      </c>
      <c r="AB666" s="1">
        <v>0</v>
      </c>
      <c r="AC666" s="1">
        <f t="shared" si="21"/>
        <v>508.33</v>
      </c>
    </row>
    <row r="667" spans="1:29" x14ac:dyDescent="0.25">
      <c r="A667" s="1">
        <v>660</v>
      </c>
      <c r="B667" s="1" t="s">
        <v>434</v>
      </c>
      <c r="C667" s="2" t="s">
        <v>433</v>
      </c>
      <c r="D667" s="2" t="s">
        <v>1022</v>
      </c>
      <c r="E667" s="1" t="s">
        <v>2068</v>
      </c>
      <c r="F667" s="1" t="s">
        <v>800</v>
      </c>
      <c r="G667" s="1">
        <v>13</v>
      </c>
      <c r="H667" s="2" t="s">
        <v>2059</v>
      </c>
      <c r="I667" s="2" t="s">
        <v>53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100</v>
      </c>
      <c r="W667" s="1">
        <v>1</v>
      </c>
      <c r="X667" s="1">
        <v>0</v>
      </c>
      <c r="Y667" s="1">
        <v>0</v>
      </c>
      <c r="Z667" s="1">
        <v>0</v>
      </c>
      <c r="AA667" s="1">
        <f t="shared" si="20"/>
        <v>100</v>
      </c>
      <c r="AB667" s="1">
        <v>0</v>
      </c>
      <c r="AC667" s="1">
        <f t="shared" si="21"/>
        <v>100</v>
      </c>
    </row>
    <row r="668" spans="1:29" x14ac:dyDescent="0.25">
      <c r="A668" s="1">
        <v>661</v>
      </c>
      <c r="B668" s="1" t="s">
        <v>392</v>
      </c>
      <c r="C668" s="2" t="s">
        <v>1575</v>
      </c>
      <c r="D668" s="2" t="s">
        <v>1093</v>
      </c>
      <c r="E668" s="1" t="s">
        <v>2069</v>
      </c>
      <c r="F668" s="1" t="s">
        <v>800</v>
      </c>
      <c r="G668" s="1">
        <v>13</v>
      </c>
      <c r="H668" s="2" t="s">
        <v>2070</v>
      </c>
      <c r="I668" s="2" t="s">
        <v>53</v>
      </c>
      <c r="J668" s="1">
        <v>100</v>
      </c>
      <c r="K668" s="1">
        <v>1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166.67</v>
      </c>
      <c r="T668" s="1">
        <v>1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f t="shared" si="20"/>
        <v>266.66999999999996</v>
      </c>
      <c r="AB668" s="1">
        <v>50</v>
      </c>
      <c r="AC668" s="1">
        <f t="shared" si="21"/>
        <v>316.66999999999996</v>
      </c>
    </row>
    <row r="669" spans="1:29" x14ac:dyDescent="0.25">
      <c r="A669" s="1">
        <v>662</v>
      </c>
      <c r="B669" s="1" t="s">
        <v>142</v>
      </c>
      <c r="C669" s="2" t="s">
        <v>954</v>
      </c>
      <c r="D669" s="2" t="s">
        <v>2071</v>
      </c>
      <c r="E669" s="1" t="s">
        <v>2072</v>
      </c>
      <c r="F669" s="1" t="s">
        <v>792</v>
      </c>
      <c r="G669" s="1">
        <v>13</v>
      </c>
      <c r="H669" s="2" t="s">
        <v>2070</v>
      </c>
      <c r="I669" s="2" t="s">
        <v>53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f t="shared" si="20"/>
        <v>0</v>
      </c>
      <c r="AB669" s="1">
        <v>83.33</v>
      </c>
      <c r="AC669" s="1">
        <f t="shared" si="21"/>
        <v>83.33</v>
      </c>
    </row>
    <row r="670" spans="1:29" x14ac:dyDescent="0.25">
      <c r="A670" s="1">
        <v>663</v>
      </c>
      <c r="B670" s="1" t="s">
        <v>674</v>
      </c>
      <c r="C670" s="2" t="s">
        <v>1349</v>
      </c>
      <c r="D670" s="2" t="s">
        <v>820</v>
      </c>
      <c r="E670" s="1" t="s">
        <v>2073</v>
      </c>
      <c r="F670" s="1" t="s">
        <v>792</v>
      </c>
      <c r="G670" s="1">
        <v>13</v>
      </c>
      <c r="H670" s="2" t="s">
        <v>2070</v>
      </c>
      <c r="I670" s="2" t="s">
        <v>53</v>
      </c>
      <c r="J670" s="1">
        <v>200</v>
      </c>
      <c r="K670" s="1">
        <v>1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100</v>
      </c>
      <c r="W670" s="1">
        <v>2</v>
      </c>
      <c r="X670" s="1">
        <v>60</v>
      </c>
      <c r="Y670" s="1">
        <v>0</v>
      </c>
      <c r="Z670" s="1">
        <v>0</v>
      </c>
      <c r="AA670" s="1">
        <f t="shared" si="20"/>
        <v>360</v>
      </c>
      <c r="AB670" s="1">
        <v>427.5</v>
      </c>
      <c r="AC670" s="1">
        <f t="shared" si="21"/>
        <v>787.5</v>
      </c>
    </row>
    <row r="671" spans="1:29" x14ac:dyDescent="0.25">
      <c r="A671" s="1">
        <v>664</v>
      </c>
      <c r="B671" s="1" t="s">
        <v>270</v>
      </c>
      <c r="C671" s="2" t="s">
        <v>2074</v>
      </c>
      <c r="D671" s="2" t="s">
        <v>2075</v>
      </c>
      <c r="E671" s="1" t="s">
        <v>2076</v>
      </c>
      <c r="F671" s="1" t="s">
        <v>792</v>
      </c>
      <c r="G671" s="1">
        <v>13</v>
      </c>
      <c r="H671" s="2" t="s">
        <v>2070</v>
      </c>
      <c r="I671" s="2" t="s">
        <v>53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354.17</v>
      </c>
      <c r="W671" s="1">
        <v>3</v>
      </c>
      <c r="X671" s="1">
        <v>0</v>
      </c>
      <c r="Y671" s="1">
        <v>0</v>
      </c>
      <c r="Z671" s="1">
        <v>0</v>
      </c>
      <c r="AA671" s="1">
        <f t="shared" si="20"/>
        <v>354.17</v>
      </c>
      <c r="AB671" s="1">
        <v>541.66000000000008</v>
      </c>
      <c r="AC671" s="1">
        <f t="shared" si="21"/>
        <v>895.83000000000015</v>
      </c>
    </row>
    <row r="672" spans="1:29" x14ac:dyDescent="0.25">
      <c r="A672" s="1">
        <v>665</v>
      </c>
      <c r="B672" s="1" t="s">
        <v>153</v>
      </c>
      <c r="C672" s="2" t="s">
        <v>1559</v>
      </c>
      <c r="D672" s="2" t="s">
        <v>1022</v>
      </c>
      <c r="E672" s="1" t="s">
        <v>1791</v>
      </c>
      <c r="F672" s="1" t="s">
        <v>800</v>
      </c>
      <c r="G672" s="1">
        <v>13</v>
      </c>
      <c r="H672" s="2" t="s">
        <v>2070</v>
      </c>
      <c r="I672" s="2" t="s">
        <v>53</v>
      </c>
      <c r="J672" s="1">
        <v>0</v>
      </c>
      <c r="K672" s="1">
        <v>0</v>
      </c>
      <c r="L672" s="1">
        <v>50</v>
      </c>
      <c r="M672" s="1">
        <v>1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f t="shared" si="20"/>
        <v>50</v>
      </c>
      <c r="AB672" s="1">
        <v>0</v>
      </c>
      <c r="AC672" s="1">
        <f t="shared" si="21"/>
        <v>50</v>
      </c>
    </row>
    <row r="673" spans="1:29" x14ac:dyDescent="0.25">
      <c r="A673" s="1">
        <v>666</v>
      </c>
      <c r="B673" s="1" t="s">
        <v>520</v>
      </c>
      <c r="C673" s="2" t="s">
        <v>1189</v>
      </c>
      <c r="D673" s="2" t="s">
        <v>1085</v>
      </c>
      <c r="E673" s="1" t="s">
        <v>2077</v>
      </c>
      <c r="F673" s="1" t="s">
        <v>800</v>
      </c>
      <c r="G673" s="1">
        <v>13</v>
      </c>
      <c r="H673" s="2" t="s">
        <v>2070</v>
      </c>
      <c r="I673" s="2" t="s">
        <v>53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f t="shared" si="20"/>
        <v>0</v>
      </c>
      <c r="AB673" s="1">
        <v>0</v>
      </c>
      <c r="AC673" s="1">
        <f t="shared" si="21"/>
        <v>0</v>
      </c>
    </row>
    <row r="674" spans="1:29" x14ac:dyDescent="0.25">
      <c r="A674" s="1">
        <v>667</v>
      </c>
      <c r="B674" s="1" t="s">
        <v>641</v>
      </c>
      <c r="C674" s="2" t="s">
        <v>915</v>
      </c>
      <c r="D674" s="2" t="s">
        <v>1459</v>
      </c>
      <c r="E674" s="1" t="s">
        <v>2078</v>
      </c>
      <c r="F674" s="1" t="s">
        <v>800</v>
      </c>
      <c r="G674" s="1">
        <v>13</v>
      </c>
      <c r="H674" s="2" t="s">
        <v>2070</v>
      </c>
      <c r="I674" s="2" t="s">
        <v>53</v>
      </c>
      <c r="J674" s="1">
        <v>100</v>
      </c>
      <c r="K674" s="1">
        <v>1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f t="shared" si="20"/>
        <v>100</v>
      </c>
      <c r="AB674" s="1">
        <v>0</v>
      </c>
      <c r="AC674" s="1">
        <f t="shared" si="21"/>
        <v>100</v>
      </c>
    </row>
    <row r="675" spans="1:29" x14ac:dyDescent="0.25">
      <c r="A675" s="1">
        <v>668</v>
      </c>
      <c r="B675" s="1" t="s">
        <v>636</v>
      </c>
      <c r="C675" s="2" t="s">
        <v>2079</v>
      </c>
      <c r="D675" s="2" t="s">
        <v>2080</v>
      </c>
      <c r="E675" s="1" t="s">
        <v>2081</v>
      </c>
      <c r="F675" s="1" t="s">
        <v>800</v>
      </c>
      <c r="G675" s="1">
        <v>13</v>
      </c>
      <c r="H675" s="2" t="s">
        <v>2070</v>
      </c>
      <c r="I675" s="2" t="s">
        <v>53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f t="shared" si="20"/>
        <v>0</v>
      </c>
      <c r="AB675" s="1">
        <v>0</v>
      </c>
      <c r="AC675" s="1">
        <f t="shared" si="21"/>
        <v>0</v>
      </c>
    </row>
    <row r="676" spans="1:29" x14ac:dyDescent="0.25">
      <c r="A676" s="1">
        <v>669</v>
      </c>
      <c r="B676" s="1" t="s">
        <v>537</v>
      </c>
      <c r="C676" s="2" t="s">
        <v>2082</v>
      </c>
      <c r="D676" s="1" t="s">
        <v>994</v>
      </c>
      <c r="E676" s="1" t="s">
        <v>2083</v>
      </c>
      <c r="F676" s="1" t="s">
        <v>800</v>
      </c>
      <c r="G676" s="1">
        <v>13</v>
      </c>
      <c r="H676" s="2" t="s">
        <v>2070</v>
      </c>
      <c r="I676" s="2" t="s">
        <v>53</v>
      </c>
      <c r="J676" s="1">
        <v>0</v>
      </c>
      <c r="K676" s="1">
        <v>0</v>
      </c>
      <c r="L676" s="1">
        <v>100</v>
      </c>
      <c r="M676" s="1">
        <v>2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62.5</v>
      </c>
      <c r="W676" s="1">
        <v>1</v>
      </c>
      <c r="X676" s="1">
        <v>0</v>
      </c>
      <c r="Y676" s="1">
        <v>0</v>
      </c>
      <c r="Z676" s="1">
        <v>0</v>
      </c>
      <c r="AA676" s="1">
        <f t="shared" si="20"/>
        <v>162.5</v>
      </c>
      <c r="AB676" s="1">
        <v>0</v>
      </c>
      <c r="AC676" s="1">
        <f t="shared" si="21"/>
        <v>162.5</v>
      </c>
    </row>
    <row r="677" spans="1:29" x14ac:dyDescent="0.25">
      <c r="A677" s="1">
        <v>670</v>
      </c>
      <c r="B677" s="1" t="s">
        <v>697</v>
      </c>
      <c r="C677" s="2" t="s">
        <v>1544</v>
      </c>
      <c r="D677" s="2" t="s">
        <v>1177</v>
      </c>
      <c r="E677" s="1" t="s">
        <v>2084</v>
      </c>
      <c r="F677" s="1" t="s">
        <v>800</v>
      </c>
      <c r="G677" s="1">
        <v>13</v>
      </c>
      <c r="H677" s="2" t="s">
        <v>2070</v>
      </c>
      <c r="I677" s="2" t="s">
        <v>53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f t="shared" si="20"/>
        <v>0</v>
      </c>
      <c r="AB677" s="1">
        <v>0</v>
      </c>
      <c r="AC677" s="1">
        <f t="shared" si="21"/>
        <v>0</v>
      </c>
    </row>
    <row r="678" spans="1:29" x14ac:dyDescent="0.25">
      <c r="A678" s="1">
        <v>671</v>
      </c>
      <c r="B678" s="1" t="s">
        <v>491</v>
      </c>
      <c r="C678" s="2" t="s">
        <v>489</v>
      </c>
      <c r="D678" s="2" t="s">
        <v>837</v>
      </c>
      <c r="E678" s="1" t="s">
        <v>1887</v>
      </c>
      <c r="F678" s="1" t="s">
        <v>800</v>
      </c>
      <c r="G678" s="1">
        <v>13</v>
      </c>
      <c r="H678" s="2" t="s">
        <v>2070</v>
      </c>
      <c r="I678" s="2" t="s">
        <v>53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100</v>
      </c>
      <c r="W678" s="1">
        <v>1</v>
      </c>
      <c r="X678" s="1">
        <v>15</v>
      </c>
      <c r="Y678" s="1">
        <v>0</v>
      </c>
      <c r="Z678" s="1">
        <v>0</v>
      </c>
      <c r="AA678" s="1">
        <f t="shared" si="20"/>
        <v>115</v>
      </c>
      <c r="AB678" s="1">
        <v>178.32999999999998</v>
      </c>
      <c r="AC678" s="1">
        <f t="shared" si="21"/>
        <v>293.33</v>
      </c>
    </row>
    <row r="679" spans="1:29" x14ac:dyDescent="0.25">
      <c r="A679" s="1">
        <v>672</v>
      </c>
      <c r="B679" s="1" t="s">
        <v>685</v>
      </c>
      <c r="C679" s="2" t="s">
        <v>1389</v>
      </c>
      <c r="D679" s="2" t="s">
        <v>1029</v>
      </c>
      <c r="E679" s="1" t="s">
        <v>2085</v>
      </c>
      <c r="F679" s="1" t="s">
        <v>792</v>
      </c>
      <c r="G679" s="1">
        <v>13</v>
      </c>
      <c r="H679" s="2" t="s">
        <v>2070</v>
      </c>
      <c r="I679" s="2" t="s">
        <v>53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f t="shared" si="20"/>
        <v>0</v>
      </c>
      <c r="AB679" s="1">
        <v>0</v>
      </c>
      <c r="AC679" s="1">
        <f t="shared" si="21"/>
        <v>0</v>
      </c>
    </row>
    <row r="680" spans="1:29" x14ac:dyDescent="0.25">
      <c r="A680" s="1">
        <v>673</v>
      </c>
      <c r="B680" s="1" t="s">
        <v>582</v>
      </c>
      <c r="C680" s="2" t="s">
        <v>2086</v>
      </c>
      <c r="D680" s="2" t="s">
        <v>1323</v>
      </c>
      <c r="E680" s="1" t="s">
        <v>1020</v>
      </c>
      <c r="F680" s="1" t="s">
        <v>792</v>
      </c>
      <c r="G680" s="1">
        <v>13</v>
      </c>
      <c r="H680" s="2" t="s">
        <v>2070</v>
      </c>
      <c r="I680" s="2" t="s">
        <v>53</v>
      </c>
      <c r="J680" s="1">
        <v>0</v>
      </c>
      <c r="K680" s="1">
        <v>0</v>
      </c>
      <c r="L680" s="1">
        <v>50</v>
      </c>
      <c r="M680" s="1">
        <v>1</v>
      </c>
      <c r="N680" s="1">
        <v>0</v>
      </c>
      <c r="O680" s="1">
        <v>0</v>
      </c>
      <c r="P680" s="1">
        <f>500/4+300/6</f>
        <v>175</v>
      </c>
      <c r="Q680" s="1">
        <v>2</v>
      </c>
      <c r="R680" s="1">
        <v>0</v>
      </c>
      <c r="S680" s="1">
        <v>0</v>
      </c>
      <c r="T680" s="1">
        <v>0</v>
      </c>
      <c r="U680" s="1">
        <v>0</v>
      </c>
      <c r="V680" s="1">
        <f>210/3+250/4</f>
        <v>132.5</v>
      </c>
      <c r="W680" s="1">
        <v>1</v>
      </c>
      <c r="X680" s="1">
        <v>0</v>
      </c>
      <c r="Y680" s="1">
        <v>0</v>
      </c>
      <c r="Z680" s="1">
        <v>0</v>
      </c>
      <c r="AA680" s="1">
        <f t="shared" si="20"/>
        <v>357.5</v>
      </c>
      <c r="AB680" s="1">
        <v>95.83</v>
      </c>
      <c r="AC680" s="1">
        <f t="shared" si="21"/>
        <v>453.33</v>
      </c>
    </row>
    <row r="681" spans="1:29" x14ac:dyDescent="0.25">
      <c r="A681" s="1">
        <v>674</v>
      </c>
      <c r="B681" s="1" t="s">
        <v>304</v>
      </c>
      <c r="C681" s="2" t="s">
        <v>1204</v>
      </c>
      <c r="D681" s="1" t="s">
        <v>2087</v>
      </c>
      <c r="E681" s="1" t="s">
        <v>2088</v>
      </c>
      <c r="F681" s="1" t="s">
        <v>792</v>
      </c>
      <c r="G681" s="1">
        <v>13</v>
      </c>
      <c r="H681" s="2" t="s">
        <v>2070</v>
      </c>
      <c r="I681" s="2" t="s">
        <v>53</v>
      </c>
      <c r="J681" s="1">
        <v>115</v>
      </c>
      <c r="K681" s="1">
        <v>2</v>
      </c>
      <c r="L681" s="1">
        <v>0</v>
      </c>
      <c r="M681" s="1">
        <v>0</v>
      </c>
      <c r="N681" s="1">
        <v>46.875</v>
      </c>
      <c r="O681" s="1">
        <v>1</v>
      </c>
      <c r="P681" s="1">
        <v>0</v>
      </c>
      <c r="Q681" s="1">
        <v>1</v>
      </c>
      <c r="R681" s="1">
        <v>1</v>
      </c>
      <c r="S681" s="1">
        <v>0</v>
      </c>
      <c r="T681" s="1">
        <v>1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f t="shared" si="20"/>
        <v>161.875</v>
      </c>
      <c r="AB681" s="1">
        <v>296.875</v>
      </c>
      <c r="AC681" s="1">
        <f t="shared" si="21"/>
        <v>458.75</v>
      </c>
    </row>
    <row r="682" spans="1:29" x14ac:dyDescent="0.25">
      <c r="A682" s="1">
        <v>675</v>
      </c>
      <c r="B682" s="1" t="s">
        <v>625</v>
      </c>
      <c r="C682" s="2" t="s">
        <v>863</v>
      </c>
      <c r="D682" s="2" t="s">
        <v>2089</v>
      </c>
      <c r="E682" s="1" t="s">
        <v>2090</v>
      </c>
      <c r="F682" s="1" t="s">
        <v>792</v>
      </c>
      <c r="G682" s="1">
        <v>13</v>
      </c>
      <c r="H682" s="2" t="s">
        <v>2070</v>
      </c>
      <c r="I682" s="2" t="s">
        <v>53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30</v>
      </c>
      <c r="Y682" s="1">
        <v>0</v>
      </c>
      <c r="Z682" s="1">
        <v>0</v>
      </c>
      <c r="AA682" s="1">
        <f t="shared" si="20"/>
        <v>30</v>
      </c>
      <c r="AB682" s="1">
        <v>150</v>
      </c>
      <c r="AC682" s="1">
        <f t="shared" si="21"/>
        <v>180</v>
      </c>
    </row>
    <row r="683" spans="1:29" x14ac:dyDescent="0.25">
      <c r="A683" s="1">
        <v>676</v>
      </c>
      <c r="B683" s="1" t="s">
        <v>740</v>
      </c>
      <c r="C683" s="2" t="s">
        <v>2091</v>
      </c>
      <c r="D683" s="1" t="s">
        <v>826</v>
      </c>
      <c r="E683" s="1" t="s">
        <v>2092</v>
      </c>
      <c r="F683" s="1" t="s">
        <v>792</v>
      </c>
      <c r="G683" s="1">
        <v>13</v>
      </c>
      <c r="H683" s="2" t="s">
        <v>2093</v>
      </c>
      <c r="I683" s="2" t="s">
        <v>53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62.5</v>
      </c>
      <c r="Q683" s="1">
        <v>2</v>
      </c>
      <c r="R683" s="1">
        <v>1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f t="shared" si="20"/>
        <v>62.5</v>
      </c>
      <c r="AB683" s="1">
        <v>130</v>
      </c>
      <c r="AC683" s="1">
        <f t="shared" si="21"/>
        <v>192.5</v>
      </c>
    </row>
    <row r="684" spans="1:29" x14ac:dyDescent="0.25">
      <c r="A684" s="1">
        <v>677</v>
      </c>
      <c r="B684" s="1" t="s">
        <v>256</v>
      </c>
      <c r="C684" s="2" t="s">
        <v>2094</v>
      </c>
      <c r="D684" s="2" t="s">
        <v>837</v>
      </c>
      <c r="E684" s="1" t="s">
        <v>2095</v>
      </c>
      <c r="F684" s="1" t="s">
        <v>800</v>
      </c>
      <c r="G684" s="1">
        <v>13</v>
      </c>
      <c r="H684" s="2" t="s">
        <v>2093</v>
      </c>
      <c r="I684" s="2" t="s">
        <v>53</v>
      </c>
      <c r="J684" s="1">
        <v>115</v>
      </c>
      <c r="K684" s="1">
        <v>2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41.67</v>
      </c>
      <c r="W684" s="1">
        <v>1</v>
      </c>
      <c r="X684" s="1">
        <v>0</v>
      </c>
      <c r="Y684" s="1">
        <v>0</v>
      </c>
      <c r="Z684" s="1">
        <v>0</v>
      </c>
      <c r="AA684" s="1">
        <f t="shared" si="20"/>
        <v>156.67000000000002</v>
      </c>
      <c r="AB684" s="1">
        <v>100</v>
      </c>
      <c r="AC684" s="1">
        <f t="shared" si="21"/>
        <v>256.67</v>
      </c>
    </row>
    <row r="685" spans="1:29" x14ac:dyDescent="0.25">
      <c r="A685" s="1">
        <v>678</v>
      </c>
      <c r="B685" s="1" t="s">
        <v>585</v>
      </c>
      <c r="C685" s="2" t="s">
        <v>2096</v>
      </c>
      <c r="D685" s="2" t="s">
        <v>1085</v>
      </c>
      <c r="E685" s="1" t="s">
        <v>2097</v>
      </c>
      <c r="F685" s="1" t="s">
        <v>800</v>
      </c>
      <c r="G685" s="1">
        <v>13</v>
      </c>
      <c r="H685" s="2" t="s">
        <v>2093</v>
      </c>
      <c r="I685" s="2" t="s">
        <v>53</v>
      </c>
      <c r="J685" s="1">
        <v>315</v>
      </c>
      <c r="K685" s="1">
        <v>3</v>
      </c>
      <c r="L685" s="1">
        <v>0</v>
      </c>
      <c r="M685" s="1">
        <v>0</v>
      </c>
      <c r="N685" s="1">
        <v>50</v>
      </c>
      <c r="O685" s="1">
        <v>1</v>
      </c>
      <c r="P685" s="1">
        <v>83.33</v>
      </c>
      <c r="Q685" s="1">
        <v>1</v>
      </c>
      <c r="R685" s="1">
        <v>0</v>
      </c>
      <c r="S685" s="1">
        <v>0</v>
      </c>
      <c r="T685" s="1">
        <v>0</v>
      </c>
      <c r="U685" s="1">
        <v>0</v>
      </c>
      <c r="V685" s="1">
        <v>105</v>
      </c>
      <c r="W685" s="1">
        <v>1</v>
      </c>
      <c r="X685" s="1">
        <v>0</v>
      </c>
      <c r="Y685" s="1">
        <v>0</v>
      </c>
      <c r="Z685" s="1">
        <v>0</v>
      </c>
      <c r="AA685" s="1">
        <f t="shared" si="20"/>
        <v>553.32999999999993</v>
      </c>
      <c r="AB685" s="1">
        <v>390</v>
      </c>
      <c r="AC685" s="1">
        <f t="shared" si="21"/>
        <v>943.32999999999993</v>
      </c>
    </row>
    <row r="686" spans="1:29" x14ac:dyDescent="0.25">
      <c r="A686" s="1">
        <v>679</v>
      </c>
      <c r="B686" s="1" t="s">
        <v>356</v>
      </c>
      <c r="C686" s="2" t="s">
        <v>1028</v>
      </c>
      <c r="D686" s="2" t="s">
        <v>2098</v>
      </c>
      <c r="E686" s="1" t="s">
        <v>1482</v>
      </c>
      <c r="F686" s="1" t="s">
        <v>792</v>
      </c>
      <c r="G686" s="1">
        <v>13</v>
      </c>
      <c r="H686" s="2" t="s">
        <v>2093</v>
      </c>
      <c r="I686" s="2" t="s">
        <v>53</v>
      </c>
      <c r="J686" s="1">
        <v>0</v>
      </c>
      <c r="K686" s="1">
        <v>0</v>
      </c>
      <c r="L686" s="1">
        <v>0</v>
      </c>
      <c r="M686" s="1">
        <v>0</v>
      </c>
      <c r="N686" s="1">
        <v>50</v>
      </c>
      <c r="O686" s="1">
        <v>1</v>
      </c>
      <c r="P686" s="1">
        <v>187.5</v>
      </c>
      <c r="Q686" s="1">
        <v>3</v>
      </c>
      <c r="R686" s="1">
        <v>1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f t="shared" si="20"/>
        <v>237.5</v>
      </c>
      <c r="AB686" s="1">
        <v>265</v>
      </c>
      <c r="AC686" s="1">
        <f t="shared" si="21"/>
        <v>502.5</v>
      </c>
    </row>
    <row r="687" spans="1:29" x14ac:dyDescent="0.25">
      <c r="A687" s="1">
        <v>680</v>
      </c>
      <c r="B687" s="1" t="s">
        <v>127</v>
      </c>
      <c r="C687" s="2" t="s">
        <v>2099</v>
      </c>
      <c r="D687" s="2" t="s">
        <v>1226</v>
      </c>
      <c r="E687" s="1" t="s">
        <v>2100</v>
      </c>
      <c r="F687" s="1" t="s">
        <v>792</v>
      </c>
      <c r="G687" s="1">
        <v>13</v>
      </c>
      <c r="H687" s="2" t="s">
        <v>2093</v>
      </c>
      <c r="I687" s="2" t="s">
        <v>53</v>
      </c>
      <c r="J687" s="1">
        <v>0</v>
      </c>
      <c r="K687" s="1">
        <v>0</v>
      </c>
      <c r="L687" s="1">
        <v>75</v>
      </c>
      <c r="M687" s="1">
        <v>1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f t="shared" si="20"/>
        <v>75</v>
      </c>
      <c r="AB687" s="1">
        <v>37.5</v>
      </c>
      <c r="AC687" s="1">
        <f t="shared" si="21"/>
        <v>112.5</v>
      </c>
    </row>
    <row r="688" spans="1:29" x14ac:dyDescent="0.25">
      <c r="A688" s="1">
        <v>681</v>
      </c>
      <c r="B688" s="1" t="s">
        <v>492</v>
      </c>
      <c r="C688" s="2" t="s">
        <v>489</v>
      </c>
      <c r="D688" s="2" t="s">
        <v>837</v>
      </c>
      <c r="E688" s="1" t="s">
        <v>2101</v>
      </c>
      <c r="F688" s="1" t="s">
        <v>800</v>
      </c>
      <c r="G688" s="1">
        <v>13</v>
      </c>
      <c r="H688" s="2" t="s">
        <v>2093</v>
      </c>
      <c r="I688" s="2" t="s">
        <v>53</v>
      </c>
      <c r="J688" s="1">
        <v>15</v>
      </c>
      <c r="K688" s="1">
        <v>1</v>
      </c>
      <c r="L688" s="1">
        <v>125</v>
      </c>
      <c r="M688" s="1">
        <v>2</v>
      </c>
      <c r="N688" s="1">
        <v>0</v>
      </c>
      <c r="O688" s="1">
        <v>0</v>
      </c>
      <c r="P688" s="1">
        <v>83.33</v>
      </c>
      <c r="Q688" s="1">
        <v>1</v>
      </c>
      <c r="R688" s="1">
        <v>1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f t="shared" si="20"/>
        <v>223.32999999999998</v>
      </c>
      <c r="AB688" s="1">
        <v>112.5</v>
      </c>
      <c r="AC688" s="1">
        <f t="shared" si="21"/>
        <v>335.83</v>
      </c>
    </row>
    <row r="689" spans="1:29" x14ac:dyDescent="0.25">
      <c r="A689" s="1">
        <v>682</v>
      </c>
      <c r="B689" s="1" t="s">
        <v>173</v>
      </c>
      <c r="C689" s="2" t="s">
        <v>2102</v>
      </c>
      <c r="D689" s="2" t="s">
        <v>866</v>
      </c>
      <c r="E689" s="1" t="s">
        <v>2103</v>
      </c>
      <c r="F689" s="1" t="s">
        <v>800</v>
      </c>
      <c r="G689" s="1">
        <v>13</v>
      </c>
      <c r="H689" s="2" t="s">
        <v>2093</v>
      </c>
      <c r="I689" s="2" t="s">
        <v>53</v>
      </c>
      <c r="J689" s="1">
        <v>145</v>
      </c>
      <c r="K689" s="1">
        <v>4</v>
      </c>
      <c r="L689" s="1">
        <v>0</v>
      </c>
      <c r="M689" s="1">
        <v>0</v>
      </c>
      <c r="N689" s="1">
        <v>50</v>
      </c>
      <c r="O689" s="1">
        <v>1</v>
      </c>
      <c r="P689" s="1">
        <v>187.5</v>
      </c>
      <c r="Q689" s="1">
        <v>2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f t="shared" si="20"/>
        <v>382.5</v>
      </c>
      <c r="AB689" s="1">
        <v>200</v>
      </c>
      <c r="AC689" s="1">
        <f t="shared" si="21"/>
        <v>582.5</v>
      </c>
    </row>
    <row r="690" spans="1:29" x14ac:dyDescent="0.25">
      <c r="A690" s="1">
        <v>683</v>
      </c>
      <c r="B690" s="1" t="s">
        <v>2104</v>
      </c>
      <c r="C690" s="2" t="s">
        <v>2105</v>
      </c>
      <c r="D690" s="1" t="s">
        <v>1308</v>
      </c>
      <c r="E690" s="1" t="s">
        <v>2106</v>
      </c>
      <c r="F690" s="1" t="s">
        <v>800</v>
      </c>
      <c r="G690" s="1">
        <v>13</v>
      </c>
      <c r="H690" s="2" t="s">
        <v>2093</v>
      </c>
      <c r="I690" s="2" t="s">
        <v>53</v>
      </c>
      <c r="J690" s="1">
        <v>30</v>
      </c>
      <c r="K690" s="1">
        <v>2</v>
      </c>
      <c r="L690" s="1">
        <v>0</v>
      </c>
      <c r="M690" s="1">
        <v>0</v>
      </c>
      <c r="N690" s="1">
        <v>0</v>
      </c>
      <c r="O690" s="1">
        <v>0</v>
      </c>
      <c r="P690" s="1">
        <v>150</v>
      </c>
      <c r="Q690" s="1">
        <v>1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f t="shared" si="20"/>
        <v>180</v>
      </c>
      <c r="AB690" s="1" t="e">
        <v>#N/A</v>
      </c>
      <c r="AC690" s="1" t="e">
        <f t="shared" si="21"/>
        <v>#N/A</v>
      </c>
    </row>
    <row r="691" spans="1:29" x14ac:dyDescent="0.25">
      <c r="A691" s="1">
        <v>684</v>
      </c>
      <c r="B691" s="1" t="s">
        <v>100</v>
      </c>
      <c r="C691" s="2" t="s">
        <v>2107</v>
      </c>
      <c r="D691" s="2" t="s">
        <v>1177</v>
      </c>
      <c r="E691" s="1" t="s">
        <v>2108</v>
      </c>
      <c r="F691" s="1" t="s">
        <v>800</v>
      </c>
      <c r="G691" s="1">
        <v>13</v>
      </c>
      <c r="H691" s="2" t="s">
        <v>2109</v>
      </c>
      <c r="I691" s="2" t="s">
        <v>53</v>
      </c>
      <c r="J691" s="1">
        <v>100</v>
      </c>
      <c r="K691" s="1">
        <v>1</v>
      </c>
      <c r="L691" s="1">
        <v>0</v>
      </c>
      <c r="M691" s="1">
        <v>0</v>
      </c>
      <c r="N691" s="1">
        <v>0</v>
      </c>
      <c r="O691" s="1">
        <v>0</v>
      </c>
      <c r="P691" s="1">
        <v>166.67</v>
      </c>
      <c r="Q691" s="1">
        <v>1</v>
      </c>
      <c r="R691" s="1">
        <v>0</v>
      </c>
      <c r="S691" s="1">
        <v>166.67</v>
      </c>
      <c r="T691" s="1">
        <v>1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f t="shared" si="20"/>
        <v>433.34</v>
      </c>
      <c r="AB691" s="1">
        <v>510</v>
      </c>
      <c r="AC691" s="1">
        <f t="shared" si="21"/>
        <v>943.33999999999992</v>
      </c>
    </row>
    <row r="692" spans="1:29" x14ac:dyDescent="0.25">
      <c r="A692" s="1">
        <v>685</v>
      </c>
      <c r="B692" s="1" t="s">
        <v>376</v>
      </c>
      <c r="C692" s="2" t="s">
        <v>939</v>
      </c>
      <c r="D692" s="2" t="s">
        <v>1476</v>
      </c>
      <c r="E692" s="1" t="s">
        <v>2110</v>
      </c>
      <c r="F692" s="1" t="s">
        <v>792</v>
      </c>
      <c r="G692" s="1">
        <v>13</v>
      </c>
      <c r="H692" s="2" t="s">
        <v>2109</v>
      </c>
      <c r="I692" s="2" t="s">
        <v>53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250</v>
      </c>
      <c r="Q692" s="1">
        <v>4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f t="shared" si="20"/>
        <v>250</v>
      </c>
      <c r="AB692" s="1">
        <v>877.5</v>
      </c>
      <c r="AC692" s="1">
        <f t="shared" si="21"/>
        <v>1127.5</v>
      </c>
    </row>
    <row r="693" spans="1:29" x14ac:dyDescent="0.25">
      <c r="A693" s="1">
        <v>686</v>
      </c>
      <c r="B693" s="1" t="s">
        <v>387</v>
      </c>
      <c r="C693" s="2" t="s">
        <v>1575</v>
      </c>
      <c r="D693" s="2" t="s">
        <v>837</v>
      </c>
      <c r="E693" s="1" t="s">
        <v>1650</v>
      </c>
      <c r="F693" s="1" t="s">
        <v>800</v>
      </c>
      <c r="G693" s="1">
        <v>13</v>
      </c>
      <c r="H693" s="2" t="s">
        <v>2109</v>
      </c>
      <c r="I693" s="2" t="s">
        <v>53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f t="shared" si="20"/>
        <v>0</v>
      </c>
      <c r="AB693" s="1">
        <v>0</v>
      </c>
      <c r="AC693" s="1">
        <f t="shared" si="21"/>
        <v>0</v>
      </c>
    </row>
    <row r="694" spans="1:29" x14ac:dyDescent="0.25">
      <c r="A694" s="1">
        <v>687</v>
      </c>
      <c r="B694" s="1" t="s">
        <v>245</v>
      </c>
      <c r="C694" s="2" t="s">
        <v>2111</v>
      </c>
      <c r="D694" s="1" t="s">
        <v>886</v>
      </c>
      <c r="E694" s="1" t="s">
        <v>2112</v>
      </c>
      <c r="F694" s="1" t="s">
        <v>792</v>
      </c>
      <c r="G694" s="1">
        <v>13</v>
      </c>
      <c r="H694" s="2" t="s">
        <v>2109</v>
      </c>
      <c r="I694" s="2" t="s">
        <v>53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f t="shared" si="20"/>
        <v>0</v>
      </c>
      <c r="AB694" s="1">
        <v>0</v>
      </c>
      <c r="AC694" s="1">
        <f t="shared" si="21"/>
        <v>0</v>
      </c>
    </row>
    <row r="695" spans="1:29" x14ac:dyDescent="0.25">
      <c r="A695" s="1">
        <v>688</v>
      </c>
      <c r="B695" s="1" t="s">
        <v>419</v>
      </c>
      <c r="C695" s="2" t="s">
        <v>415</v>
      </c>
      <c r="D695" s="2" t="s">
        <v>935</v>
      </c>
      <c r="E695" s="1" t="s">
        <v>2113</v>
      </c>
      <c r="F695" s="1" t="s">
        <v>800</v>
      </c>
      <c r="G695" s="1">
        <v>13</v>
      </c>
      <c r="H695" s="2" t="s">
        <v>2109</v>
      </c>
      <c r="I695" s="2" t="s">
        <v>53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f t="shared" si="20"/>
        <v>0</v>
      </c>
      <c r="AB695" s="1">
        <v>0</v>
      </c>
      <c r="AC695" s="1">
        <f t="shared" si="21"/>
        <v>0</v>
      </c>
    </row>
    <row r="696" spans="1:29" x14ac:dyDescent="0.25">
      <c r="A696" s="1">
        <v>689</v>
      </c>
      <c r="B696" s="1" t="s">
        <v>65</v>
      </c>
      <c r="C696" s="2" t="s">
        <v>2114</v>
      </c>
      <c r="D696" s="2" t="s">
        <v>1121</v>
      </c>
      <c r="E696" s="1" t="s">
        <v>2115</v>
      </c>
      <c r="F696" s="1" t="s">
        <v>792</v>
      </c>
      <c r="G696" s="1">
        <v>13</v>
      </c>
      <c r="H696" s="2" t="s">
        <v>2109</v>
      </c>
      <c r="I696" s="2" t="s">
        <v>53</v>
      </c>
      <c r="J696" s="1">
        <v>0</v>
      </c>
      <c r="K696" s="1">
        <v>0</v>
      </c>
      <c r="L696" s="1">
        <v>50</v>
      </c>
      <c r="M696" s="1">
        <v>1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f t="shared" si="20"/>
        <v>50</v>
      </c>
      <c r="AB696" s="1">
        <v>637.5</v>
      </c>
      <c r="AC696" s="1">
        <f t="shared" si="21"/>
        <v>687.5</v>
      </c>
    </row>
    <row r="697" spans="1:29" x14ac:dyDescent="0.25">
      <c r="A697" s="1">
        <v>690</v>
      </c>
      <c r="B697" s="1" t="s">
        <v>423</v>
      </c>
      <c r="C697" s="2" t="s">
        <v>420</v>
      </c>
      <c r="D697" s="1" t="s">
        <v>881</v>
      </c>
      <c r="E697" s="1" t="s">
        <v>2116</v>
      </c>
      <c r="F697" s="1" t="s">
        <v>800</v>
      </c>
      <c r="G697" s="1">
        <v>13</v>
      </c>
      <c r="H697" s="2" t="s">
        <v>2109</v>
      </c>
      <c r="I697" s="2" t="s">
        <v>53</v>
      </c>
      <c r="J697" s="1">
        <v>115</v>
      </c>
      <c r="K697" s="1">
        <v>2</v>
      </c>
      <c r="L697" s="1">
        <v>50</v>
      </c>
      <c r="M697" s="1">
        <v>1</v>
      </c>
      <c r="N697" s="1">
        <v>0</v>
      </c>
      <c r="O697" s="1">
        <v>0</v>
      </c>
      <c r="P697" s="1">
        <v>250</v>
      </c>
      <c r="Q697" s="1">
        <v>1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f t="shared" si="20"/>
        <v>415</v>
      </c>
      <c r="AB697" s="1">
        <v>280</v>
      </c>
      <c r="AC697" s="1">
        <f t="shared" si="21"/>
        <v>695</v>
      </c>
    </row>
    <row r="698" spans="1:29" x14ac:dyDescent="0.25">
      <c r="A698" s="1">
        <v>691</v>
      </c>
      <c r="B698" s="1" t="s">
        <v>748</v>
      </c>
      <c r="C698" s="2" t="s">
        <v>2117</v>
      </c>
      <c r="D698" s="2" t="s">
        <v>2118</v>
      </c>
      <c r="E698" s="1" t="s">
        <v>2119</v>
      </c>
      <c r="F698" s="1" t="s">
        <v>792</v>
      </c>
      <c r="G698" s="1">
        <v>13</v>
      </c>
      <c r="H698" s="2" t="s">
        <v>2109</v>
      </c>
      <c r="I698" s="2" t="s">
        <v>53</v>
      </c>
      <c r="J698" s="1">
        <v>15</v>
      </c>
      <c r="K698" s="1">
        <v>1</v>
      </c>
      <c r="L698" s="1">
        <v>0</v>
      </c>
      <c r="M698" s="1">
        <v>0</v>
      </c>
      <c r="N698" s="1">
        <v>32.5</v>
      </c>
      <c r="O698" s="1">
        <v>1</v>
      </c>
      <c r="P698" s="1">
        <v>500</v>
      </c>
      <c r="Q698" s="1">
        <v>1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f t="shared" si="20"/>
        <v>547.5</v>
      </c>
      <c r="AB698" s="1">
        <v>860.82999999999993</v>
      </c>
      <c r="AC698" s="1">
        <f t="shared" si="21"/>
        <v>1408.33</v>
      </c>
    </row>
    <row r="699" spans="1:29" x14ac:dyDescent="0.25">
      <c r="A699" s="1">
        <v>692</v>
      </c>
      <c r="B699" s="1" t="s">
        <v>738</v>
      </c>
      <c r="C699" s="2" t="s">
        <v>1710</v>
      </c>
      <c r="D699" s="2" t="s">
        <v>2120</v>
      </c>
      <c r="E699" s="1" t="s">
        <v>2121</v>
      </c>
      <c r="F699" s="1" t="s">
        <v>792</v>
      </c>
      <c r="G699" s="1">
        <v>14</v>
      </c>
      <c r="H699" s="2" t="s">
        <v>2122</v>
      </c>
      <c r="I699" s="2" t="s">
        <v>135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f t="shared" si="20"/>
        <v>0</v>
      </c>
      <c r="AB699" s="1">
        <v>55.56</v>
      </c>
      <c r="AC699" s="1">
        <f t="shared" si="21"/>
        <v>55.56</v>
      </c>
    </row>
    <row r="700" spans="1:29" x14ac:dyDescent="0.25">
      <c r="A700" s="1">
        <v>693</v>
      </c>
      <c r="B700" s="1" t="s">
        <v>357</v>
      </c>
      <c r="C700" s="2" t="s">
        <v>1028</v>
      </c>
      <c r="D700" s="2" t="s">
        <v>940</v>
      </c>
      <c r="E700" s="1" t="s">
        <v>2123</v>
      </c>
      <c r="F700" s="1" t="s">
        <v>792</v>
      </c>
      <c r="G700" s="1">
        <v>14</v>
      </c>
      <c r="H700" s="2" t="s">
        <v>2122</v>
      </c>
      <c r="I700" s="2" t="s">
        <v>135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f t="shared" si="20"/>
        <v>0</v>
      </c>
      <c r="AB700" s="1">
        <v>120</v>
      </c>
      <c r="AC700" s="1">
        <f t="shared" si="21"/>
        <v>120</v>
      </c>
    </row>
    <row r="701" spans="1:29" x14ac:dyDescent="0.25">
      <c r="A701" s="1">
        <v>694</v>
      </c>
      <c r="B701" s="1" t="s">
        <v>215</v>
      </c>
      <c r="C701" s="2" t="s">
        <v>2124</v>
      </c>
      <c r="D701" s="2" t="s">
        <v>866</v>
      </c>
      <c r="E701" s="1" t="s">
        <v>2125</v>
      </c>
      <c r="F701" s="1" t="s">
        <v>800</v>
      </c>
      <c r="G701" s="1">
        <v>14</v>
      </c>
      <c r="H701" s="2" t="s">
        <v>2122</v>
      </c>
      <c r="I701" s="2" t="s">
        <v>135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f t="shared" si="20"/>
        <v>0</v>
      </c>
      <c r="AB701" s="1">
        <v>110</v>
      </c>
      <c r="AC701" s="1">
        <f t="shared" si="21"/>
        <v>110</v>
      </c>
    </row>
    <row r="702" spans="1:29" x14ac:dyDescent="0.25">
      <c r="A702" s="1">
        <v>695</v>
      </c>
      <c r="B702" s="1" t="s">
        <v>666</v>
      </c>
      <c r="C702" s="2" t="s">
        <v>2126</v>
      </c>
      <c r="D702" s="2" t="s">
        <v>2127</v>
      </c>
      <c r="E702" s="1" t="s">
        <v>2128</v>
      </c>
      <c r="F702" s="1" t="s">
        <v>800</v>
      </c>
      <c r="G702" s="1">
        <v>14</v>
      </c>
      <c r="H702" s="2" t="s">
        <v>2122</v>
      </c>
      <c r="I702" s="2" t="s">
        <v>135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f t="shared" si="20"/>
        <v>0</v>
      </c>
      <c r="AB702" s="1">
        <v>100</v>
      </c>
      <c r="AC702" s="1">
        <f t="shared" si="21"/>
        <v>100</v>
      </c>
    </row>
    <row r="703" spans="1:29" x14ac:dyDescent="0.25">
      <c r="A703" s="1">
        <v>696</v>
      </c>
      <c r="B703" s="1" t="s">
        <v>452</v>
      </c>
      <c r="C703" s="2" t="s">
        <v>810</v>
      </c>
      <c r="D703" s="1" t="s">
        <v>1364</v>
      </c>
      <c r="E703" s="1" t="s">
        <v>2129</v>
      </c>
      <c r="F703" s="1" t="s">
        <v>800</v>
      </c>
      <c r="G703" s="1">
        <v>14</v>
      </c>
      <c r="H703" s="2" t="s">
        <v>2122</v>
      </c>
      <c r="I703" s="2" t="s">
        <v>135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f t="shared" si="20"/>
        <v>0</v>
      </c>
      <c r="AB703" s="1">
        <v>50</v>
      </c>
      <c r="AC703" s="1">
        <f t="shared" si="21"/>
        <v>50</v>
      </c>
    </row>
    <row r="704" spans="1:29" x14ac:dyDescent="0.25">
      <c r="A704" s="1">
        <v>697</v>
      </c>
      <c r="B704" s="1" t="s">
        <v>296</v>
      </c>
      <c r="C704" s="2" t="s">
        <v>1554</v>
      </c>
      <c r="D704" s="2" t="s">
        <v>1216</v>
      </c>
      <c r="E704" s="1" t="s">
        <v>1414</v>
      </c>
      <c r="F704" s="1" t="s">
        <v>792</v>
      </c>
      <c r="G704" s="1">
        <v>14</v>
      </c>
      <c r="H704" s="2" t="s">
        <v>2122</v>
      </c>
      <c r="I704" s="2" t="s">
        <v>135</v>
      </c>
      <c r="J704" s="1">
        <v>15</v>
      </c>
      <c r="K704" s="1">
        <v>1</v>
      </c>
      <c r="L704" s="1">
        <v>50</v>
      </c>
      <c r="M704" s="1">
        <v>1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f t="shared" si="20"/>
        <v>65</v>
      </c>
      <c r="AB704" s="1">
        <v>180</v>
      </c>
      <c r="AC704" s="1">
        <f t="shared" si="21"/>
        <v>245</v>
      </c>
    </row>
    <row r="705" spans="1:29" x14ac:dyDescent="0.25">
      <c r="A705" s="1">
        <v>698</v>
      </c>
      <c r="B705" s="1" t="s">
        <v>395</v>
      </c>
      <c r="C705" s="2" t="s">
        <v>810</v>
      </c>
      <c r="D705" s="1" t="s">
        <v>960</v>
      </c>
      <c r="E705" s="1" t="s">
        <v>2130</v>
      </c>
      <c r="F705" s="1" t="s">
        <v>800</v>
      </c>
      <c r="G705" s="1">
        <v>14</v>
      </c>
      <c r="H705" s="2" t="s">
        <v>2122</v>
      </c>
      <c r="I705" s="2" t="s">
        <v>135</v>
      </c>
      <c r="J705" s="1">
        <v>115</v>
      </c>
      <c r="K705" s="1">
        <v>2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f t="shared" si="20"/>
        <v>115</v>
      </c>
      <c r="AB705" s="1">
        <v>65</v>
      </c>
      <c r="AC705" s="1">
        <f t="shared" si="21"/>
        <v>180</v>
      </c>
    </row>
    <row r="706" spans="1:29" x14ac:dyDescent="0.25">
      <c r="A706" s="1">
        <v>699</v>
      </c>
      <c r="B706" s="1" t="s">
        <v>194</v>
      </c>
      <c r="C706" s="2" t="s">
        <v>2131</v>
      </c>
      <c r="D706" s="2" t="s">
        <v>2132</v>
      </c>
      <c r="E706" s="1" t="s">
        <v>2133</v>
      </c>
      <c r="F706" s="1" t="s">
        <v>792</v>
      </c>
      <c r="G706" s="1">
        <v>14</v>
      </c>
      <c r="H706" s="2" t="s">
        <v>2134</v>
      </c>
      <c r="I706" s="2" t="s">
        <v>135</v>
      </c>
      <c r="J706" s="1">
        <v>0</v>
      </c>
      <c r="K706" s="1">
        <v>0</v>
      </c>
      <c r="L706" s="1">
        <v>50</v>
      </c>
      <c r="M706" s="1">
        <v>1</v>
      </c>
      <c r="N706" s="1">
        <v>0</v>
      </c>
      <c r="O706" s="1">
        <v>0</v>
      </c>
      <c r="P706" s="1">
        <v>408.93</v>
      </c>
      <c r="Q706" s="1">
        <v>4</v>
      </c>
      <c r="R706" s="1">
        <v>0</v>
      </c>
      <c r="S706" s="1">
        <v>0</v>
      </c>
      <c r="T706" s="1">
        <v>0</v>
      </c>
      <c r="U706" s="1">
        <v>0</v>
      </c>
      <c r="V706" s="1">
        <v>250</v>
      </c>
      <c r="W706" s="1">
        <v>2</v>
      </c>
      <c r="X706" s="1">
        <v>0</v>
      </c>
      <c r="Y706" s="1">
        <v>0</v>
      </c>
      <c r="Z706" s="1">
        <v>0</v>
      </c>
      <c r="AA706" s="1">
        <f t="shared" si="20"/>
        <v>708.93000000000006</v>
      </c>
      <c r="AB706" s="1">
        <v>933.33</v>
      </c>
      <c r="AC706" s="1">
        <f t="shared" si="21"/>
        <v>1642.2600000000002</v>
      </c>
    </row>
    <row r="707" spans="1:29" x14ac:dyDescent="0.25">
      <c r="A707" s="1">
        <v>700</v>
      </c>
      <c r="B707" s="1" t="s">
        <v>745</v>
      </c>
      <c r="C707" s="2" t="s">
        <v>2135</v>
      </c>
      <c r="D707" s="2" t="s">
        <v>1565</v>
      </c>
      <c r="E707" s="1" t="s">
        <v>2136</v>
      </c>
      <c r="F707" s="1" t="s">
        <v>792</v>
      </c>
      <c r="G707" s="1">
        <v>14</v>
      </c>
      <c r="H707" s="2" t="s">
        <v>2134</v>
      </c>
      <c r="I707" s="2" t="s">
        <v>135</v>
      </c>
      <c r="J707" s="1">
        <v>100</v>
      </c>
      <c r="K707" s="1">
        <v>1</v>
      </c>
      <c r="L707" s="1">
        <v>0</v>
      </c>
      <c r="M707" s="1">
        <v>0</v>
      </c>
      <c r="N707" s="1">
        <v>0</v>
      </c>
      <c r="O707" s="1">
        <v>0</v>
      </c>
      <c r="P707" s="1">
        <v>375</v>
      </c>
      <c r="Q707" s="1">
        <v>3</v>
      </c>
      <c r="R707" s="1">
        <v>0</v>
      </c>
      <c r="S707" s="1">
        <v>0</v>
      </c>
      <c r="T707" s="1">
        <v>0</v>
      </c>
      <c r="U707" s="1">
        <v>0</v>
      </c>
      <c r="V707" s="1">
        <v>312.5</v>
      </c>
      <c r="W707" s="1">
        <v>3</v>
      </c>
      <c r="X707" s="1">
        <v>0</v>
      </c>
      <c r="Y707" s="1">
        <v>0</v>
      </c>
      <c r="Z707" s="1">
        <v>0</v>
      </c>
      <c r="AA707" s="1">
        <f t="shared" si="20"/>
        <v>787.5</v>
      </c>
      <c r="AB707" s="1">
        <v>287.5</v>
      </c>
      <c r="AC707" s="1">
        <f t="shared" si="21"/>
        <v>1075</v>
      </c>
    </row>
    <row r="708" spans="1:29" x14ac:dyDescent="0.25">
      <c r="A708" s="1">
        <v>701</v>
      </c>
      <c r="B708" s="1" t="s">
        <v>744</v>
      </c>
      <c r="C708" s="2" t="s">
        <v>2137</v>
      </c>
      <c r="D708" s="1" t="s">
        <v>986</v>
      </c>
      <c r="E708" s="1" t="s">
        <v>2138</v>
      </c>
      <c r="F708" s="1" t="s">
        <v>800</v>
      </c>
      <c r="G708" s="1">
        <v>14</v>
      </c>
      <c r="H708" s="2" t="s">
        <v>2134</v>
      </c>
      <c r="I708" s="2" t="s">
        <v>135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f t="shared" si="20"/>
        <v>0</v>
      </c>
      <c r="AB708" s="1">
        <v>260</v>
      </c>
      <c r="AC708" s="1">
        <f t="shared" si="21"/>
        <v>260</v>
      </c>
    </row>
    <row r="709" spans="1:29" x14ac:dyDescent="0.25">
      <c r="A709" s="1">
        <v>702</v>
      </c>
      <c r="B709" s="1" t="s">
        <v>138</v>
      </c>
      <c r="C709" s="2" t="s">
        <v>2139</v>
      </c>
      <c r="D709" s="1" t="s">
        <v>2140</v>
      </c>
      <c r="E709" s="1" t="s">
        <v>2141</v>
      </c>
      <c r="F709" s="1" t="s">
        <v>800</v>
      </c>
      <c r="G709" s="1">
        <v>14</v>
      </c>
      <c r="H709" s="2" t="s">
        <v>2134</v>
      </c>
      <c r="I709" s="2" t="s">
        <v>135</v>
      </c>
      <c r="J709" s="1">
        <v>100</v>
      </c>
      <c r="K709" s="1">
        <v>1</v>
      </c>
      <c r="L709" s="1">
        <v>50</v>
      </c>
      <c r="M709" s="1">
        <v>1</v>
      </c>
      <c r="N709" s="1">
        <v>0</v>
      </c>
      <c r="O709" s="1">
        <v>0</v>
      </c>
      <c r="P709" s="1">
        <v>212.5</v>
      </c>
      <c r="Q709" s="1">
        <v>2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f t="shared" si="20"/>
        <v>362.5</v>
      </c>
      <c r="AB709" s="1">
        <v>62.5</v>
      </c>
      <c r="AC709" s="1">
        <f t="shared" si="21"/>
        <v>425</v>
      </c>
    </row>
    <row r="710" spans="1:29" x14ac:dyDescent="0.25">
      <c r="A710" s="1">
        <v>703</v>
      </c>
      <c r="B710" s="1" t="s">
        <v>134</v>
      </c>
      <c r="C710" s="2" t="s">
        <v>1181</v>
      </c>
      <c r="D710" s="1" t="s">
        <v>811</v>
      </c>
      <c r="E710" s="1" t="s">
        <v>2142</v>
      </c>
      <c r="F710" s="1" t="s">
        <v>800</v>
      </c>
      <c r="G710" s="1">
        <v>14</v>
      </c>
      <c r="H710" s="2" t="s">
        <v>2134</v>
      </c>
      <c r="I710" s="2" t="s">
        <v>135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f t="shared" ref="AA710:AA736" si="22">Z710+Y710+X710+V710+S710+P710+N710+L710+J710</f>
        <v>0</v>
      </c>
      <c r="AB710" s="1">
        <v>0</v>
      </c>
      <c r="AC710" s="1">
        <f t="shared" si="21"/>
        <v>0</v>
      </c>
    </row>
    <row r="711" spans="1:29" x14ac:dyDescent="0.25">
      <c r="A711" s="1">
        <v>704</v>
      </c>
      <c r="B711" s="1" t="s">
        <v>2143</v>
      </c>
      <c r="C711" s="2" t="s">
        <v>1076</v>
      </c>
      <c r="D711" s="2" t="s">
        <v>823</v>
      </c>
      <c r="E711" s="1" t="s">
        <v>914</v>
      </c>
      <c r="F711" s="1" t="s">
        <v>792</v>
      </c>
      <c r="G711" s="1">
        <v>14</v>
      </c>
      <c r="H711" s="2" t="s">
        <v>2134</v>
      </c>
      <c r="I711" s="2" t="s">
        <v>135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f t="shared" si="22"/>
        <v>0</v>
      </c>
      <c r="AB711" s="1" t="e">
        <v>#N/A</v>
      </c>
      <c r="AC711" s="1" t="e">
        <f t="shared" si="21"/>
        <v>#N/A</v>
      </c>
    </row>
    <row r="712" spans="1:29" x14ac:dyDescent="0.25">
      <c r="A712" s="1">
        <v>705</v>
      </c>
      <c r="B712" s="1" t="s">
        <v>749</v>
      </c>
      <c r="C712" s="2" t="s">
        <v>2144</v>
      </c>
      <c r="D712" s="1" t="s">
        <v>2145</v>
      </c>
      <c r="E712" s="1" t="s">
        <v>2146</v>
      </c>
      <c r="F712" s="1" t="s">
        <v>792</v>
      </c>
      <c r="G712" s="1">
        <v>14</v>
      </c>
      <c r="H712" s="2" t="s">
        <v>2147</v>
      </c>
      <c r="I712" s="2" t="s">
        <v>135</v>
      </c>
      <c r="J712" s="1">
        <v>115</v>
      </c>
      <c r="K712" s="1">
        <v>2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f t="shared" si="22"/>
        <v>115</v>
      </c>
      <c r="AB712" s="1">
        <v>80</v>
      </c>
      <c r="AC712" s="1">
        <f t="shared" si="21"/>
        <v>195</v>
      </c>
    </row>
    <row r="713" spans="1:29" x14ac:dyDescent="0.25">
      <c r="A713" s="1">
        <v>706</v>
      </c>
      <c r="B713" s="1" t="s">
        <v>712</v>
      </c>
      <c r="C713" s="2" t="s">
        <v>2148</v>
      </c>
      <c r="D713" s="1" t="s">
        <v>802</v>
      </c>
      <c r="E713" s="1" t="s">
        <v>2149</v>
      </c>
      <c r="F713" s="1" t="s">
        <v>800</v>
      </c>
      <c r="G713" s="1">
        <v>14</v>
      </c>
      <c r="H713" s="2" t="s">
        <v>2147</v>
      </c>
      <c r="I713" s="2" t="s">
        <v>135</v>
      </c>
      <c r="J713" s="1">
        <v>150</v>
      </c>
      <c r="K713" s="1">
        <v>1</v>
      </c>
      <c r="L713" s="1">
        <v>0</v>
      </c>
      <c r="M713" s="1">
        <v>0</v>
      </c>
      <c r="N713" s="1">
        <v>0</v>
      </c>
      <c r="O713" s="1">
        <v>0</v>
      </c>
      <c r="P713" s="1">
        <v>250</v>
      </c>
      <c r="Q713" s="1">
        <v>2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15</v>
      </c>
      <c r="Y713" s="1">
        <v>0</v>
      </c>
      <c r="Z713" s="1">
        <v>0</v>
      </c>
      <c r="AA713" s="1">
        <f t="shared" si="22"/>
        <v>415</v>
      </c>
      <c r="AB713" s="1">
        <v>615</v>
      </c>
      <c r="AC713" s="1">
        <f t="shared" ref="AC713:AC736" si="23">AA713+AB713</f>
        <v>1030</v>
      </c>
    </row>
    <row r="714" spans="1:29" x14ac:dyDescent="0.25">
      <c r="A714" s="1">
        <v>707</v>
      </c>
      <c r="B714" s="1" t="s">
        <v>610</v>
      </c>
      <c r="C714" s="2" t="s">
        <v>609</v>
      </c>
      <c r="D714" s="2" t="s">
        <v>831</v>
      </c>
      <c r="E714" s="1" t="s">
        <v>2150</v>
      </c>
      <c r="F714" s="1" t="s">
        <v>800</v>
      </c>
      <c r="G714" s="1">
        <v>14</v>
      </c>
      <c r="H714" s="2" t="s">
        <v>2147</v>
      </c>
      <c r="I714" s="2" t="s">
        <v>135</v>
      </c>
      <c r="J714" s="1">
        <v>0</v>
      </c>
      <c r="K714" s="1">
        <v>0</v>
      </c>
      <c r="L714" s="1">
        <v>50</v>
      </c>
      <c r="M714" s="1">
        <v>1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f t="shared" si="22"/>
        <v>50</v>
      </c>
      <c r="AB714" s="1">
        <v>15</v>
      </c>
      <c r="AC714" s="1">
        <f t="shared" si="23"/>
        <v>65</v>
      </c>
    </row>
    <row r="715" spans="1:29" x14ac:dyDescent="0.25">
      <c r="A715" s="1">
        <v>708</v>
      </c>
      <c r="B715" s="1" t="s">
        <v>406</v>
      </c>
      <c r="C715" s="2" t="s">
        <v>810</v>
      </c>
      <c r="D715" s="2" t="s">
        <v>2151</v>
      </c>
      <c r="E715" s="1" t="s">
        <v>2152</v>
      </c>
      <c r="F715" s="1" t="s">
        <v>800</v>
      </c>
      <c r="G715" s="1">
        <v>14</v>
      </c>
      <c r="H715" s="2" t="s">
        <v>2147</v>
      </c>
      <c r="I715" s="2" t="s">
        <v>135</v>
      </c>
      <c r="J715" s="1">
        <v>0</v>
      </c>
      <c r="K715" s="1">
        <v>0</v>
      </c>
      <c r="L715" s="1">
        <v>0</v>
      </c>
      <c r="M715" s="1">
        <v>0</v>
      </c>
      <c r="N715" s="1">
        <v>50</v>
      </c>
      <c r="O715" s="1">
        <v>1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f t="shared" si="22"/>
        <v>50</v>
      </c>
      <c r="AB715" s="1">
        <v>165</v>
      </c>
      <c r="AC715" s="1">
        <f t="shared" si="23"/>
        <v>215</v>
      </c>
    </row>
    <row r="716" spans="1:29" x14ac:dyDescent="0.25">
      <c r="A716" s="1">
        <v>709</v>
      </c>
      <c r="B716" s="1" t="s">
        <v>62</v>
      </c>
      <c r="C716" s="2" t="s">
        <v>2153</v>
      </c>
      <c r="D716" s="2" t="s">
        <v>823</v>
      </c>
      <c r="E716" s="1" t="s">
        <v>1614</v>
      </c>
      <c r="F716" s="1" t="s">
        <v>792</v>
      </c>
      <c r="G716" s="1">
        <v>33</v>
      </c>
      <c r="H716" s="2" t="s">
        <v>2154</v>
      </c>
      <c r="I716" s="2" t="s">
        <v>2155</v>
      </c>
      <c r="J716" s="1">
        <v>0</v>
      </c>
      <c r="K716" s="1">
        <v>0</v>
      </c>
      <c r="L716" s="1">
        <v>0</v>
      </c>
      <c r="M716" s="1">
        <v>0</v>
      </c>
      <c r="N716" s="1">
        <v>33.335000000000001</v>
      </c>
      <c r="O716" s="1">
        <v>1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f t="shared" si="22"/>
        <v>33.335000000000001</v>
      </c>
      <c r="AB716" s="1">
        <v>0</v>
      </c>
      <c r="AC716" s="1">
        <f t="shared" si="23"/>
        <v>33.335000000000001</v>
      </c>
    </row>
    <row r="717" spans="1:29" x14ac:dyDescent="0.25">
      <c r="A717" s="1">
        <v>710</v>
      </c>
      <c r="B717" s="1" t="s">
        <v>736</v>
      </c>
      <c r="C717" s="2" t="s">
        <v>944</v>
      </c>
      <c r="D717" s="2" t="s">
        <v>2156</v>
      </c>
      <c r="E717" s="1" t="s">
        <v>2157</v>
      </c>
      <c r="F717" s="1" t="s">
        <v>792</v>
      </c>
      <c r="G717" s="1">
        <v>33</v>
      </c>
      <c r="H717" s="2" t="s">
        <v>2154</v>
      </c>
      <c r="I717" s="2" t="s">
        <v>2155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f t="shared" si="22"/>
        <v>0</v>
      </c>
      <c r="AB717" s="1">
        <v>0</v>
      </c>
      <c r="AC717" s="1">
        <f t="shared" si="23"/>
        <v>0</v>
      </c>
    </row>
    <row r="718" spans="1:29" x14ac:dyDescent="0.25">
      <c r="A718" s="1">
        <v>711</v>
      </c>
      <c r="B718" s="1" t="s">
        <v>190</v>
      </c>
      <c r="C718" s="2" t="s">
        <v>2158</v>
      </c>
      <c r="D718" s="2" t="s">
        <v>1118</v>
      </c>
      <c r="E718" s="1" t="s">
        <v>2159</v>
      </c>
      <c r="F718" s="1" t="s">
        <v>792</v>
      </c>
      <c r="G718" s="1">
        <v>33</v>
      </c>
      <c r="H718" s="2" t="s">
        <v>2154</v>
      </c>
      <c r="I718" s="2" t="s">
        <v>2155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f t="shared" si="22"/>
        <v>0</v>
      </c>
      <c r="AB718" s="1">
        <v>0</v>
      </c>
      <c r="AC718" s="1">
        <f t="shared" si="23"/>
        <v>0</v>
      </c>
    </row>
    <row r="719" spans="1:29" x14ac:dyDescent="0.25">
      <c r="A719" s="1">
        <v>712</v>
      </c>
      <c r="B719" s="1" t="s">
        <v>302</v>
      </c>
      <c r="C719" s="2" t="s">
        <v>1878</v>
      </c>
      <c r="D719" s="2" t="s">
        <v>2160</v>
      </c>
      <c r="E719" s="1" t="s">
        <v>2161</v>
      </c>
      <c r="F719" s="1" t="s">
        <v>792</v>
      </c>
      <c r="G719" s="1">
        <v>33</v>
      </c>
      <c r="H719" s="2" t="s">
        <v>2154</v>
      </c>
      <c r="I719" s="2" t="s">
        <v>2155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f t="shared" si="22"/>
        <v>0</v>
      </c>
      <c r="AB719" s="1">
        <v>183.33500000000001</v>
      </c>
      <c r="AC719" s="1">
        <f t="shared" si="23"/>
        <v>183.33500000000001</v>
      </c>
    </row>
    <row r="720" spans="1:29" x14ac:dyDescent="0.25">
      <c r="A720" s="1">
        <v>713</v>
      </c>
      <c r="B720" s="1" t="s">
        <v>572</v>
      </c>
      <c r="C720" s="2" t="s">
        <v>1014</v>
      </c>
      <c r="D720" s="2" t="s">
        <v>2162</v>
      </c>
      <c r="E720" s="1" t="s">
        <v>2163</v>
      </c>
      <c r="F720" s="1" t="s">
        <v>792</v>
      </c>
      <c r="G720" s="1">
        <v>33</v>
      </c>
      <c r="H720" s="2" t="s">
        <v>2154</v>
      </c>
      <c r="I720" s="2" t="s">
        <v>2155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f t="shared" si="22"/>
        <v>0</v>
      </c>
      <c r="AB720" s="1">
        <v>0</v>
      </c>
      <c r="AC720" s="1">
        <f t="shared" si="23"/>
        <v>0</v>
      </c>
    </row>
    <row r="721" spans="1:29" x14ac:dyDescent="0.25">
      <c r="A721" s="1">
        <v>714</v>
      </c>
      <c r="B721" s="1" t="s">
        <v>218</v>
      </c>
      <c r="C721" s="2" t="s">
        <v>1484</v>
      </c>
      <c r="D721" s="1" t="s">
        <v>994</v>
      </c>
      <c r="E721" s="1" t="s">
        <v>2164</v>
      </c>
      <c r="F721" s="1" t="s">
        <v>800</v>
      </c>
      <c r="G721" s="1">
        <v>33</v>
      </c>
      <c r="H721" s="2" t="s">
        <v>2154</v>
      </c>
      <c r="I721" s="2" t="s">
        <v>2155</v>
      </c>
      <c r="J721" s="1">
        <v>0</v>
      </c>
      <c r="K721" s="1">
        <v>0</v>
      </c>
      <c r="L721" s="1">
        <v>50</v>
      </c>
      <c r="M721" s="1">
        <v>1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f t="shared" si="22"/>
        <v>50</v>
      </c>
      <c r="AB721" s="1">
        <v>125</v>
      </c>
      <c r="AC721" s="1">
        <f t="shared" si="23"/>
        <v>175</v>
      </c>
    </row>
    <row r="722" spans="1:29" x14ac:dyDescent="0.25">
      <c r="A722" s="1">
        <v>715</v>
      </c>
      <c r="B722" s="1" t="s">
        <v>559</v>
      </c>
      <c r="C722" s="2" t="s">
        <v>819</v>
      </c>
      <c r="D722" s="2" t="s">
        <v>2165</v>
      </c>
      <c r="E722" s="1" t="s">
        <v>2166</v>
      </c>
      <c r="F722" s="1" t="s">
        <v>792</v>
      </c>
      <c r="G722" s="1">
        <v>33</v>
      </c>
      <c r="H722" s="2" t="s">
        <v>2154</v>
      </c>
      <c r="I722" s="2" t="s">
        <v>2155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f t="shared" si="22"/>
        <v>0</v>
      </c>
      <c r="AB722" s="1">
        <v>33.335000000000001</v>
      </c>
      <c r="AC722" s="1">
        <f t="shared" si="23"/>
        <v>33.335000000000001</v>
      </c>
    </row>
    <row r="723" spans="1:29" x14ac:dyDescent="0.25">
      <c r="A723" s="1">
        <v>716</v>
      </c>
      <c r="B723" s="1" t="s">
        <v>733</v>
      </c>
      <c r="C723" s="2" t="s">
        <v>944</v>
      </c>
      <c r="D723" s="2" t="s">
        <v>2151</v>
      </c>
      <c r="E723" s="1" t="s">
        <v>2167</v>
      </c>
      <c r="F723" s="1" t="s">
        <v>792</v>
      </c>
      <c r="G723" s="1">
        <v>33</v>
      </c>
      <c r="H723" s="2" t="s">
        <v>2154</v>
      </c>
      <c r="I723" s="2" t="s">
        <v>2155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f t="shared" si="22"/>
        <v>0</v>
      </c>
      <c r="AB723" s="1">
        <v>0</v>
      </c>
      <c r="AC723" s="1">
        <f t="shared" si="23"/>
        <v>0</v>
      </c>
    </row>
    <row r="724" spans="1:29" x14ac:dyDescent="0.25">
      <c r="A724" s="1">
        <v>717</v>
      </c>
      <c r="B724" s="1" t="s">
        <v>76</v>
      </c>
      <c r="C724" s="2" t="s">
        <v>2168</v>
      </c>
      <c r="D724" s="2" t="s">
        <v>2061</v>
      </c>
      <c r="E724" s="1" t="s">
        <v>2169</v>
      </c>
      <c r="F724" s="1" t="s">
        <v>792</v>
      </c>
      <c r="G724" s="1">
        <v>33</v>
      </c>
      <c r="H724" s="2" t="s">
        <v>2154</v>
      </c>
      <c r="I724" s="2" t="s">
        <v>2155</v>
      </c>
      <c r="J724" s="1">
        <v>0</v>
      </c>
      <c r="K724" s="1">
        <v>0</v>
      </c>
      <c r="L724" s="1">
        <v>0</v>
      </c>
      <c r="M724" s="1">
        <v>0</v>
      </c>
      <c r="N724" s="1">
        <v>33.335000000000001</v>
      </c>
      <c r="O724" s="1">
        <v>1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f t="shared" si="22"/>
        <v>33.335000000000001</v>
      </c>
      <c r="AB724" s="1">
        <v>250</v>
      </c>
      <c r="AC724" s="1">
        <f t="shared" si="23"/>
        <v>283.33499999999998</v>
      </c>
    </row>
    <row r="725" spans="1:29" x14ac:dyDescent="0.25">
      <c r="A725" s="1">
        <v>718</v>
      </c>
      <c r="B725" s="1" t="s">
        <v>635</v>
      </c>
      <c r="C725" s="2" t="s">
        <v>915</v>
      </c>
      <c r="D725" s="2" t="s">
        <v>1320</v>
      </c>
      <c r="E725" s="1" t="s">
        <v>2170</v>
      </c>
      <c r="F725" s="1" t="s">
        <v>800</v>
      </c>
      <c r="G725" s="1">
        <v>33</v>
      </c>
      <c r="H725" s="2" t="s">
        <v>2154</v>
      </c>
      <c r="I725" s="2" t="s">
        <v>2155</v>
      </c>
      <c r="J725" s="1">
        <v>100</v>
      </c>
      <c r="K725" s="1">
        <v>1</v>
      </c>
      <c r="L725" s="1">
        <v>0</v>
      </c>
      <c r="M725" s="1">
        <v>0</v>
      </c>
      <c r="N725" s="1">
        <v>0</v>
      </c>
      <c r="O725" s="1">
        <v>0</v>
      </c>
      <c r="P725" s="1">
        <v>125</v>
      </c>
      <c r="Q725" s="1">
        <v>1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f t="shared" si="22"/>
        <v>225</v>
      </c>
      <c r="AB725" s="1">
        <v>0</v>
      </c>
      <c r="AC725" s="1">
        <f t="shared" si="23"/>
        <v>225</v>
      </c>
    </row>
    <row r="726" spans="1:29" x14ac:dyDescent="0.25">
      <c r="A726" s="1">
        <v>719</v>
      </c>
      <c r="B726" s="1" t="s">
        <v>565</v>
      </c>
      <c r="C726" s="2" t="s">
        <v>819</v>
      </c>
      <c r="D726" s="2" t="s">
        <v>1704</v>
      </c>
      <c r="E726" s="1" t="s">
        <v>2171</v>
      </c>
      <c r="F726" s="1" t="s">
        <v>792</v>
      </c>
      <c r="G726" s="1">
        <v>33</v>
      </c>
      <c r="H726" s="2" t="s">
        <v>2154</v>
      </c>
      <c r="I726" s="2" t="s">
        <v>2155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f t="shared" si="22"/>
        <v>0</v>
      </c>
      <c r="AB726" s="1">
        <v>50</v>
      </c>
      <c r="AC726" s="1">
        <f t="shared" si="23"/>
        <v>50</v>
      </c>
    </row>
    <row r="727" spans="1:29" x14ac:dyDescent="0.25">
      <c r="A727" s="1">
        <v>720</v>
      </c>
      <c r="B727" s="1" t="s">
        <v>247</v>
      </c>
      <c r="C727" s="2" t="s">
        <v>2172</v>
      </c>
      <c r="D727" s="1" t="s">
        <v>977</v>
      </c>
      <c r="E727" s="1" t="s">
        <v>1458</v>
      </c>
      <c r="F727" s="1" t="s">
        <v>800</v>
      </c>
      <c r="G727" s="1">
        <v>33</v>
      </c>
      <c r="H727" s="2" t="s">
        <v>2154</v>
      </c>
      <c r="I727" s="2" t="s">
        <v>2155</v>
      </c>
      <c r="J727" s="1">
        <v>0</v>
      </c>
      <c r="K727" s="1">
        <v>0</v>
      </c>
      <c r="L727" s="1">
        <v>0</v>
      </c>
      <c r="M727" s="1">
        <v>0</v>
      </c>
      <c r="N727" s="1">
        <v>33.335000000000001</v>
      </c>
      <c r="O727" s="1">
        <v>1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f t="shared" si="22"/>
        <v>33.335000000000001</v>
      </c>
      <c r="AB727" s="1">
        <v>0</v>
      </c>
      <c r="AC727" s="1">
        <f t="shared" si="23"/>
        <v>33.335000000000001</v>
      </c>
    </row>
    <row r="728" spans="1:29" x14ac:dyDescent="0.25">
      <c r="A728" s="1">
        <v>721</v>
      </c>
      <c r="B728" s="1" t="s">
        <v>383</v>
      </c>
      <c r="C728" s="2" t="s">
        <v>856</v>
      </c>
      <c r="D728" s="2" t="s">
        <v>2173</v>
      </c>
      <c r="E728" s="1" t="s">
        <v>2174</v>
      </c>
      <c r="F728" s="1" t="s">
        <v>792</v>
      </c>
      <c r="G728" s="1">
        <v>33</v>
      </c>
      <c r="H728" s="2" t="s">
        <v>2154</v>
      </c>
      <c r="I728" s="2" t="s">
        <v>2155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f t="shared" si="22"/>
        <v>0</v>
      </c>
      <c r="AB728" s="1">
        <v>0</v>
      </c>
      <c r="AC728" s="1">
        <f t="shared" si="23"/>
        <v>0</v>
      </c>
    </row>
    <row r="729" spans="1:29" x14ac:dyDescent="0.25">
      <c r="A729" s="1">
        <v>722</v>
      </c>
      <c r="B729" s="1" t="s">
        <v>64</v>
      </c>
      <c r="C729" s="2" t="s">
        <v>2114</v>
      </c>
      <c r="D729" s="1" t="s">
        <v>881</v>
      </c>
      <c r="E729" s="1" t="s">
        <v>2175</v>
      </c>
      <c r="F729" s="1" t="s">
        <v>792</v>
      </c>
      <c r="G729" s="1">
        <v>33</v>
      </c>
      <c r="H729" s="2" t="s">
        <v>2154</v>
      </c>
      <c r="I729" s="2" t="s">
        <v>2155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f t="shared" si="22"/>
        <v>0</v>
      </c>
      <c r="AB729" s="1">
        <v>0</v>
      </c>
      <c r="AC729" s="1">
        <f t="shared" si="23"/>
        <v>0</v>
      </c>
    </row>
    <row r="730" spans="1:29" x14ac:dyDescent="0.25">
      <c r="A730" s="1">
        <v>723</v>
      </c>
      <c r="B730" s="1" t="s">
        <v>289</v>
      </c>
      <c r="C730" s="2" t="s">
        <v>967</v>
      </c>
      <c r="D730" s="2" t="s">
        <v>940</v>
      </c>
      <c r="E730" s="1" t="s">
        <v>2176</v>
      </c>
      <c r="F730" s="1" t="s">
        <v>792</v>
      </c>
      <c r="G730" s="1">
        <v>33</v>
      </c>
      <c r="H730" s="2" t="s">
        <v>2154</v>
      </c>
      <c r="I730" s="2" t="s">
        <v>2155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f t="shared" si="22"/>
        <v>0</v>
      </c>
      <c r="AB730" s="1">
        <v>25</v>
      </c>
      <c r="AC730" s="1">
        <f t="shared" si="23"/>
        <v>25</v>
      </c>
    </row>
    <row r="731" spans="1:29" x14ac:dyDescent="0.25">
      <c r="A731" s="1">
        <v>724</v>
      </c>
      <c r="B731" s="1" t="s">
        <v>596</v>
      </c>
      <c r="C731" s="2" t="s">
        <v>2177</v>
      </c>
      <c r="D731" s="2" t="s">
        <v>1239</v>
      </c>
      <c r="E731" s="1" t="s">
        <v>2178</v>
      </c>
      <c r="F731" s="1" t="s">
        <v>792</v>
      </c>
      <c r="G731" s="1">
        <v>33</v>
      </c>
      <c r="H731" s="2" t="s">
        <v>2154</v>
      </c>
      <c r="I731" s="2" t="s">
        <v>2155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f t="shared" si="22"/>
        <v>0</v>
      </c>
      <c r="AB731" s="1">
        <v>33.335000000000001</v>
      </c>
      <c r="AC731" s="1">
        <f t="shared" si="23"/>
        <v>33.335000000000001</v>
      </c>
    </row>
    <row r="732" spans="1:29" x14ac:dyDescent="0.25">
      <c r="A732" s="1">
        <v>725</v>
      </c>
      <c r="B732" s="1" t="s">
        <v>237</v>
      </c>
      <c r="C732" s="2" t="s">
        <v>2179</v>
      </c>
      <c r="D732" s="2" t="s">
        <v>2180</v>
      </c>
      <c r="E732" s="1" t="s">
        <v>1562</v>
      </c>
      <c r="F732" s="1" t="s">
        <v>792</v>
      </c>
      <c r="G732" s="1">
        <v>33</v>
      </c>
      <c r="H732" s="2" t="s">
        <v>2154</v>
      </c>
      <c r="I732" s="2" t="s">
        <v>2155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f t="shared" si="22"/>
        <v>0</v>
      </c>
      <c r="AB732" s="1">
        <v>0</v>
      </c>
      <c r="AC732" s="1">
        <f t="shared" si="23"/>
        <v>0</v>
      </c>
    </row>
    <row r="733" spans="1:29" x14ac:dyDescent="0.25">
      <c r="A733" s="1">
        <v>726</v>
      </c>
      <c r="B733" s="1" t="s">
        <v>526</v>
      </c>
      <c r="C733" s="2" t="s">
        <v>1812</v>
      </c>
      <c r="D733" s="2" t="s">
        <v>2181</v>
      </c>
      <c r="E733" s="1" t="s">
        <v>2182</v>
      </c>
      <c r="F733" s="1" t="s">
        <v>792</v>
      </c>
      <c r="G733" s="1">
        <v>33</v>
      </c>
      <c r="H733" s="2" t="s">
        <v>2154</v>
      </c>
      <c r="I733" s="2" t="s">
        <v>2155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f t="shared" si="22"/>
        <v>0</v>
      </c>
      <c r="AB733" s="1">
        <v>0</v>
      </c>
      <c r="AC733" s="1">
        <f t="shared" si="23"/>
        <v>0</v>
      </c>
    </row>
    <row r="734" spans="1:29" x14ac:dyDescent="0.25">
      <c r="A734" s="1">
        <v>727</v>
      </c>
      <c r="B734" s="1" t="s">
        <v>2183</v>
      </c>
      <c r="C734" s="2" t="s">
        <v>2184</v>
      </c>
      <c r="D734" s="1" t="s">
        <v>1193</v>
      </c>
      <c r="E734" s="1" t="s">
        <v>2185</v>
      </c>
      <c r="F734" s="1" t="s">
        <v>792</v>
      </c>
      <c r="G734" s="1">
        <v>33</v>
      </c>
      <c r="H734" s="2" t="s">
        <v>2154</v>
      </c>
      <c r="I734" s="2" t="s">
        <v>2155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 t="e">
        <v>#N/A</v>
      </c>
      <c r="AC734" s="1" t="e">
        <f t="shared" si="23"/>
        <v>#N/A</v>
      </c>
    </row>
    <row r="735" spans="1:29" x14ac:dyDescent="0.25">
      <c r="A735" s="1">
        <v>728</v>
      </c>
      <c r="B735" s="1" t="s">
        <v>521</v>
      </c>
      <c r="C735" s="2" t="s">
        <v>1189</v>
      </c>
      <c r="D735" s="2" t="s">
        <v>916</v>
      </c>
      <c r="E735" s="1" t="s">
        <v>2186</v>
      </c>
      <c r="F735" s="1" t="s">
        <v>800</v>
      </c>
      <c r="G735" s="1">
        <v>51</v>
      </c>
      <c r="H735" s="2" t="s">
        <v>2187</v>
      </c>
      <c r="I735" s="2" t="s">
        <v>38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f t="shared" si="22"/>
        <v>0</v>
      </c>
      <c r="AB735" s="1">
        <v>0</v>
      </c>
      <c r="AC735" s="1">
        <f t="shared" si="23"/>
        <v>0</v>
      </c>
    </row>
    <row r="736" spans="1:29" x14ac:dyDescent="0.25">
      <c r="A736" s="1">
        <v>729</v>
      </c>
      <c r="B736" s="1" t="s">
        <v>646</v>
      </c>
      <c r="C736" s="2" t="s">
        <v>2188</v>
      </c>
      <c r="D736" s="2" t="s">
        <v>1810</v>
      </c>
      <c r="E736" s="1" t="s">
        <v>2189</v>
      </c>
      <c r="F736" s="1" t="s">
        <v>792</v>
      </c>
      <c r="G736" s="1">
        <v>51</v>
      </c>
      <c r="H736" s="2" t="s">
        <v>2187</v>
      </c>
      <c r="I736" s="2" t="s">
        <v>38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f t="shared" si="22"/>
        <v>0</v>
      </c>
      <c r="AB736" s="1">
        <v>0</v>
      </c>
      <c r="AC736" s="1">
        <f t="shared" si="23"/>
        <v>0</v>
      </c>
    </row>
  </sheetData>
  <autoFilter ref="A6:WVR736" xr:uid="{3B8A5325-480B-4C97-9875-3D8D5C5AA69B}"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1" showButton="0"/>
  </autoFilter>
  <mergeCells count="7">
    <mergeCell ref="S6:U6"/>
    <mergeCell ref="V6:W6"/>
    <mergeCell ref="B1:F1"/>
    <mergeCell ref="B2:F2"/>
    <mergeCell ref="B4:P4"/>
    <mergeCell ref="J6:O6"/>
    <mergeCell ref="P6:R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tanhm</dc:creator>
  <cp:lastModifiedBy>Trang</cp:lastModifiedBy>
  <cp:lastPrinted>2018-06-22T03:44:24Z</cp:lastPrinted>
  <dcterms:created xsi:type="dcterms:W3CDTF">2014-01-03T18:57:46Z</dcterms:created>
  <dcterms:modified xsi:type="dcterms:W3CDTF">2018-06-22T04:16:46Z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fbb2eb06-b023-43c1-9d34-2bccce0ea378</vt:lpwstr>
  </property>
</Properties>
</file>